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2" windowWidth="15360" windowHeight="8340" activeTab="1"/>
  </bookViews>
  <sheets>
    <sheet name="Note" sheetId="1" r:id="rId1"/>
    <sheet name="SC. SEC. I e II" sheetId="2" r:id="rId2"/>
  </sheets>
  <definedNames/>
  <calcPr fullCalcOnLoad="1"/>
</workbook>
</file>

<file path=xl/sharedStrings.xml><?xml version="1.0" encoding="utf-8"?>
<sst xmlns="http://schemas.openxmlformats.org/spreadsheetml/2006/main" count="124" uniqueCount="107">
  <si>
    <t>TIPO DI SERVIZIO</t>
  </si>
  <si>
    <t>PUNTI</t>
  </si>
  <si>
    <t>NOTE</t>
  </si>
  <si>
    <t xml:space="preserve">       pp.6 per anno (1)</t>
  </si>
  <si>
    <r>
      <t>C1)</t>
    </r>
    <r>
      <rPr>
        <sz val="10"/>
        <rFont val="Arial"/>
        <family val="0"/>
      </rPr>
      <t xml:space="preserve"> Servizio continuativo in scuole ubicate nell'attuale comune di titolarità</t>
    </r>
  </si>
  <si>
    <t>Totale punti per Titolo I</t>
  </si>
  <si>
    <t>TITOLO II - ESIGENZE DI FAMIGLIA</t>
  </si>
  <si>
    <t>TIPO DI ESIGENZA</t>
  </si>
  <si>
    <r>
      <t>A)</t>
    </r>
    <r>
      <rPr>
        <sz val="10"/>
        <rFont val="Arial"/>
        <family val="0"/>
      </rPr>
      <t xml:space="preserve"> Per il ricongiungimento al coniuge ovvero, nel caso di docenti senza </t>
    </r>
  </si>
  <si>
    <t>Totale punti per Titolo II</t>
  </si>
  <si>
    <t>TITOLO III - TITOLI GENERALI</t>
  </si>
  <si>
    <t xml:space="preserve">    pp.1 (è valutabile un solo corso per lo stesso o per gli stessi anni</t>
  </si>
  <si>
    <r>
      <t xml:space="preserve">H) </t>
    </r>
    <r>
      <rPr>
        <sz val="10"/>
        <rFont val="Arial"/>
        <family val="2"/>
      </rPr>
      <t>Per ogni partecipazione ai nuovi esami di stato, di cui alla legge n.425</t>
    </r>
  </si>
  <si>
    <t xml:space="preserve">    del 1997 (da 1998/99 a 2000/01), in qualità di presidente di commis-</t>
  </si>
  <si>
    <t xml:space="preserve">    sione o di componente esterno o interno, compresa l'attività di docente </t>
  </si>
  <si>
    <t>(cumulabili tra loro fino ad un max di pp. 10)</t>
  </si>
  <si>
    <t>TOTALE GENERALE (I + II + III)</t>
  </si>
  <si>
    <t>data</t>
  </si>
  <si>
    <t>firma del docente</t>
  </si>
  <si>
    <r>
      <t>B3)</t>
    </r>
    <r>
      <rPr>
        <sz val="10"/>
        <rFont val="Arial"/>
        <family val="0"/>
      </rPr>
      <t xml:space="preserve"> Servizio di pre ruolo a tempo determinato in qualsiasi ordine e grado</t>
    </r>
  </si>
  <si>
    <r>
      <t>B4</t>
    </r>
    <r>
      <rPr>
        <sz val="10"/>
        <rFont val="Arial"/>
        <family val="0"/>
      </rPr>
      <t>) Servizi di ruolo effettivamente prestati nelle scuole elementari e nelle</t>
    </r>
  </si>
  <si>
    <t>di cui sul sostegno =</t>
  </si>
  <si>
    <r>
      <t>B2) (solo per doc. del II gr.)</t>
    </r>
    <r>
      <rPr>
        <sz val="10"/>
        <rFont val="Arial"/>
        <family val="2"/>
      </rPr>
      <t xml:space="preserve"> Anni di effettivo servizio in posizione di </t>
    </r>
  </si>
  <si>
    <t>anni  =</t>
  </si>
  <si>
    <t>RIEPILOGO</t>
  </si>
  <si>
    <t xml:space="preserve">    oltre al titolo di studio attualmente necessario per l'accesso al ruolo</t>
  </si>
  <si>
    <t>TITOLO I - ANZIANITA' DI SERVIZIO (*)</t>
  </si>
  <si>
    <t xml:space="preserve">    coniuge o separati con atto omologato dal tribunale, per il ricongiun-</t>
  </si>
  <si>
    <t xml:space="preserve">       (apporre 1 se si ha il titolo, 0 in caso negativo)</t>
  </si>
  <si>
    <t xml:space="preserve">     inabili al lavoro e che possono essere asssistiti solamente nel comune</t>
  </si>
  <si>
    <t xml:space="preserve">     (apporre 1 se si ha il titolo, 0 in caso negativo)</t>
  </si>
  <si>
    <t>Totale punti per Titolo III</t>
  </si>
  <si>
    <t xml:space="preserve">                      anni =</t>
  </si>
  <si>
    <t xml:space="preserve">      comando (sensi legge 603/66) presso istituti di II gr., successivi alla</t>
  </si>
  <si>
    <t>Totale B3+B4</t>
  </si>
  <si>
    <r>
      <t xml:space="preserve">D)  </t>
    </r>
    <r>
      <rPr>
        <sz val="10"/>
        <rFont val="Arial"/>
        <family val="0"/>
      </rPr>
      <t>Per non aver presentato domanda di mobilità provinciale per un triennio</t>
    </r>
  </si>
  <si>
    <t xml:space="preserve">                                                                           numero figli =</t>
  </si>
  <si>
    <t>(apporre 1 se si ha titolo, 0 in caso negativo)</t>
  </si>
  <si>
    <t>TIPOLOGIA DEI TITOLI</t>
  </si>
  <si>
    <r>
      <t>A3)</t>
    </r>
    <r>
      <rPr>
        <sz val="10"/>
        <rFont val="Arial"/>
        <family val="0"/>
      </rPr>
      <t xml:space="preserve">  Decorrenza giuridica  </t>
    </r>
    <r>
      <rPr>
        <b/>
        <sz val="10"/>
        <rFont val="Arial"/>
        <family val="2"/>
      </rPr>
      <t>non</t>
    </r>
    <r>
      <rPr>
        <sz val="10"/>
        <rFont val="Arial"/>
        <family val="0"/>
      </rPr>
      <t xml:space="preserve"> coperta da effettivo servizio nel ruolo di</t>
    </r>
  </si>
  <si>
    <r>
      <t>A1)</t>
    </r>
    <r>
      <rPr>
        <sz val="10"/>
        <rFont val="Arial"/>
        <family val="0"/>
      </rPr>
      <t xml:space="preserve">  Decorr. giuridica coperta da effettivo servizio nel ruolo di attuale appar-</t>
    </r>
  </si>
  <si>
    <t>N° (max 3)</t>
  </si>
  <si>
    <t xml:space="preserve">      anno per i primi 5 aa.ss., pp.3 per i successivi (10)         anni =</t>
  </si>
  <si>
    <r>
      <t>B5)</t>
    </r>
    <r>
      <rPr>
        <sz val="10"/>
        <rFont val="Arial"/>
        <family val="0"/>
      </rPr>
      <t xml:space="preserve"> Come B3 e B4 in scuole situate nelle piccole isole         anni =</t>
    </r>
  </si>
  <si>
    <t xml:space="preserve">    accademici) (19)                                                                 N°</t>
  </si>
  <si>
    <t xml:space="preserve">    accademici) (21)                                                                 N°</t>
  </si>
  <si>
    <t>Anno scolastico</t>
  </si>
  <si>
    <t xml:space="preserve">    (apporre 1 se si ha titolo, 0 in caso negativo) </t>
  </si>
  <si>
    <t>punti =</t>
  </si>
  <si>
    <t xml:space="preserve">       tenenza: pp.6 per anno (2)</t>
  </si>
  <si>
    <t xml:space="preserve">      isole e/o nei paesi in via di sviluppo:  pp.6 per anno (3)    anni =</t>
  </si>
  <si>
    <t xml:space="preserve">       attuale appartenenza: pp.3 per anno (4)                        anni =</t>
  </si>
  <si>
    <r>
      <t>B1)</t>
    </r>
    <r>
      <rPr>
        <sz val="10"/>
        <rFont val="Arial"/>
        <family val="0"/>
      </rPr>
      <t xml:space="preserve"> Idem come B0 in scuole situate nelle piccole isole: pp.3 per anno (6)</t>
    </r>
  </si>
  <si>
    <t xml:space="preserve">      nomina in ruolo nella scuola media: pp.3 per anno (7)     anni = </t>
  </si>
  <si>
    <t xml:space="preserve">      di scuola st.:  pp.3 per anno per i primi 4 aa, pp.2 per i successivi (8)</t>
  </si>
  <si>
    <t xml:space="preserve">      scuole materne: pp. (come B3) (9)</t>
  </si>
  <si>
    <t xml:space="preserve">punti = </t>
  </si>
  <si>
    <r>
      <t>C0)</t>
    </r>
    <r>
      <rPr>
        <sz val="10"/>
        <rFont val="Arial"/>
        <family val="0"/>
      </rPr>
      <t xml:space="preserve"> Servizio continuativo di ruolo nella scuola di attuale titolarità: pp. 2 per</t>
    </r>
  </si>
  <si>
    <t xml:space="preserve">      (esclusi gli anni del titolo C0): pp.1 per anno (11)           anni =</t>
  </si>
  <si>
    <t xml:space="preserve">     a decorrere dall'a.s. 2000/01: pp. 10  (12)</t>
  </si>
  <si>
    <t xml:space="preserve">       gimento ai figli o ai genitori:  pp.6 (13)</t>
  </si>
  <si>
    <r>
      <t>B)</t>
    </r>
    <r>
      <rPr>
        <sz val="10"/>
        <rFont val="Arial"/>
        <family val="0"/>
      </rPr>
      <t xml:space="preserve"> Per ogni figlio di età inferiore a sei anni: pp.4 per ogni figlio (14)</t>
    </r>
  </si>
  <si>
    <t xml:space="preserve">    per l'accesso al ruolo di appartenenza o a ruoli di livello pari o superiori:</t>
  </si>
  <si>
    <t xml:space="preserve">    pp. 12 (18)    (apporre 1 se si ha titolo, 0 in caso negativo) </t>
  </si>
  <si>
    <t xml:space="preserve">    pp.5 (è valutabile un solo diploma per lo stesso o per gli stessi anni</t>
  </si>
  <si>
    <t xml:space="preserve">    di appartenenza: pp. 5 (22)                                                  N°</t>
  </si>
  <si>
    <t xml:space="preserve">    di sostegno all'alunno "h" che ha sostenuto l'esame: pp.1 (max 3) (24)</t>
  </si>
  <si>
    <r>
      <t>D)</t>
    </r>
    <r>
      <rPr>
        <sz val="10"/>
        <rFont val="Arial"/>
        <family val="0"/>
      </rPr>
      <t xml:space="preserve"> Per la cura e l'assistenza di figli portatori di handicap o tossicodipendenti</t>
    </r>
  </si>
  <si>
    <t xml:space="preserve">    ovvero del coniuge o di un genitore, totalmente e permanentemente</t>
  </si>
  <si>
    <r>
      <t>C)</t>
    </r>
    <r>
      <rPr>
        <sz val="10"/>
        <rFont val="Arial"/>
        <family val="0"/>
      </rPr>
      <t xml:space="preserve"> Per ogni figlio di età superiore a 6 anni, ma che non abbia superato il 18°</t>
    </r>
  </si>
  <si>
    <t xml:space="preserve">      rispetto a quello di attuale appartenenza: pp.3 per anno (5)</t>
  </si>
  <si>
    <t xml:space="preserve">     di titolarità: pp.6 (16)</t>
  </si>
  <si>
    <t xml:space="preserve">    ISEF) conseguito oltre al titolo di studio attualmente necessario per</t>
  </si>
  <si>
    <t xml:space="preserve">   l'accesso al ruolo di appartenenza:  pp. 3 (20)                        N°</t>
  </si>
  <si>
    <t xml:space="preserve">    anno ovvero per ogni figlio maggiorenne totalmente e permanentemente</t>
  </si>
  <si>
    <t xml:space="preserve">    inabile a qualsiasi lavoro: pp.3 per ogni figlio (15)   numero figli =</t>
  </si>
  <si>
    <t>NOTA ESPLICATIVA</t>
  </si>
  <si>
    <r>
      <t>·</t>
    </r>
    <r>
      <rPr>
        <sz val="7"/>
        <rFont val="Times New Roman"/>
        <family val="1"/>
      </rPr>
      <t xml:space="preserve">        </t>
    </r>
    <r>
      <rPr>
        <sz val="14"/>
        <rFont val="Times New Roman"/>
        <family val="1"/>
      </rPr>
      <t>All’apertura del file si può cambiare anno scolastico entrando nella casella in verde dove indica la voce anno scolastico.</t>
    </r>
  </si>
  <si>
    <r>
      <t>·</t>
    </r>
    <r>
      <rPr>
        <sz val="7"/>
        <rFont val="Times New Roman"/>
        <family val="1"/>
      </rPr>
      <t xml:space="preserve">        </t>
    </r>
    <r>
      <rPr>
        <sz val="14"/>
        <rFont val="Times New Roman"/>
        <family val="1"/>
      </rPr>
      <t>In basso si trovano diversi fogli con il tipo di graduatoria: Sc-Materna – Sc-Elem – Sc.Sec.I e II – ATA. Ciccando su queste voci appare la maschera per la compilazione del punteggio.</t>
    </r>
  </si>
  <si>
    <r>
      <t>·</t>
    </r>
    <r>
      <rPr>
        <sz val="7"/>
        <rFont val="Times New Roman"/>
        <family val="1"/>
      </rPr>
      <t xml:space="preserve">        </t>
    </r>
    <r>
      <rPr>
        <sz val="14"/>
        <rFont val="Times New Roman"/>
        <family val="1"/>
      </rPr>
      <t>Per inserire i dati dei singoli docenti/ATA si deve scrivere nelle caselle verdi,  che sono le uniche da compilare: apparirà in automatico il punteggio del personale  Docente e ATA.</t>
    </r>
  </si>
  <si>
    <r>
      <t>·</t>
    </r>
    <r>
      <rPr>
        <sz val="7"/>
        <rFont val="Times New Roman"/>
        <family val="1"/>
      </rPr>
      <t xml:space="preserve">        </t>
    </r>
    <r>
      <rPr>
        <sz val="14"/>
        <rFont val="Times New Roman"/>
        <family val="1"/>
      </rPr>
      <t>Il punteggio complessivo viene determinato compilando tutti i campi in verde e sommando i  tre titoli in cui è suddiviso il programma: ANZIANITA’ DI SERVIZIO --- ESIGENZE DI FAMIGLIA ---- TITOLI GENERALI.</t>
    </r>
  </si>
  <si>
    <r>
      <t xml:space="preserve">Di seguito vengono indicati i passi necessari per compilare la tabella e ottenere immediatamente il punteggio del DOCENTE/I e del personale ATA per la </t>
    </r>
    <r>
      <rPr>
        <sz val="14"/>
        <color indexed="10"/>
        <rFont val="Times New Roman"/>
        <family val="1"/>
      </rPr>
      <t>graduatoria interna di scuola</t>
    </r>
    <r>
      <rPr>
        <sz val="14"/>
        <rFont val="Times New Roman"/>
        <family val="1"/>
      </rPr>
      <t>.</t>
    </r>
  </si>
  <si>
    <t xml:space="preserve">Il/La sottoscritto/a </t>
  </si>
  <si>
    <t>nato a</t>
  </si>
  <si>
    <t>il</t>
  </si>
  <si>
    <t>residente a</t>
  </si>
  <si>
    <t>indirizzo</t>
  </si>
  <si>
    <t xml:space="preserve">classe di concorso di titolarità </t>
  </si>
  <si>
    <t xml:space="preserve">Immissione in ruolo </t>
  </si>
  <si>
    <r>
      <t>A1)</t>
    </r>
    <r>
      <rPr>
        <sz val="10"/>
        <rFont val="Arial"/>
        <family val="0"/>
      </rPr>
      <t xml:space="preserve"> Servizio di ruolo effettivamente prestato in scuole situate nelle piccole</t>
    </r>
  </si>
  <si>
    <r>
      <t>B</t>
    </r>
    <r>
      <rPr>
        <sz val="10"/>
        <rFont val="Arial"/>
        <family val="0"/>
      </rPr>
      <t>) Servizio effettivamente prestato in ruolo diverso della scuola secondaria</t>
    </r>
  </si>
  <si>
    <r>
      <t xml:space="preserve">A)  </t>
    </r>
    <r>
      <rPr>
        <sz val="10"/>
        <rFont val="Arial"/>
        <family val="2"/>
      </rPr>
      <t>Servizio effettivamente prestato nel ruolo di attuale appartenenza :</t>
    </r>
  </si>
  <si>
    <t>ISTITUTO ISTRUZIONE SUPERIORE "RAMACCA - PALAGONIA"                                                                  Scheda per l'attribuzione punteggio nelle graduatorie interne</t>
  </si>
  <si>
    <r>
      <t xml:space="preserve">A) </t>
    </r>
    <r>
      <rPr>
        <sz val="10"/>
        <rFont val="Arial"/>
        <family val="2"/>
      </rPr>
      <t>Per il superamento di un pubblico concorso ordinario per esami e titoli</t>
    </r>
  </si>
  <si>
    <r>
      <t xml:space="preserve">B) </t>
    </r>
    <r>
      <rPr>
        <sz val="10"/>
        <rFont val="Arial"/>
        <family val="2"/>
      </rPr>
      <t>Per ogni diploma di specializzazione conseguiti in corsi post-università:</t>
    </r>
  </si>
  <si>
    <r>
      <t xml:space="preserve">C) </t>
    </r>
    <r>
      <rPr>
        <sz val="10"/>
        <rFont val="Arial"/>
        <family val="2"/>
      </rPr>
      <t>Per ogni diploma universitario (laurea breve o laurea di 1° livello o diploma</t>
    </r>
  </si>
  <si>
    <r>
      <t xml:space="preserve">D) </t>
    </r>
    <r>
      <rPr>
        <sz val="10"/>
        <rFont val="Arial"/>
        <family val="2"/>
      </rPr>
      <t>Per ogni corso di perfezionamento di durata non inferiore ad un anno:</t>
    </r>
  </si>
  <si>
    <r>
      <t xml:space="preserve">E) </t>
    </r>
    <r>
      <rPr>
        <sz val="10"/>
        <rFont val="Arial"/>
        <family val="2"/>
      </rPr>
      <t>Per ogni diploma di laurea (di durata almeno quadriennale) conseguito</t>
    </r>
  </si>
  <si>
    <r>
      <t xml:space="preserve">F) </t>
    </r>
    <r>
      <rPr>
        <sz val="10"/>
        <rFont val="Arial"/>
        <family val="2"/>
      </rPr>
      <t>Per il conseguito del titolo di "dottorato della ricerca":  pp. 5 (23)</t>
    </r>
  </si>
  <si>
    <r>
      <rPr>
        <b/>
        <sz val="10"/>
        <rFont val="Arial"/>
        <family val="2"/>
      </rPr>
      <t>I)</t>
    </r>
    <r>
      <rPr>
        <sz val="10"/>
        <rFont val="Arial"/>
        <family val="2"/>
      </rPr>
      <t xml:space="preserve"> CLIL di Corso di Perfezionamento per l’insegnamento di una disciplina non linguistica in lingua straniera di cui al Decreto Direttoriale n. 6 del 16 aprile 2012 rilasciato da strutture universitarie in possesso dei requisiti di cui all’art. 3, comma 3 del D.M. del 30 settembre 2011.
NB: il certificato viene rilasciato solo a chi 
• è in possesso di certificazione di Livello C1 del QCER (art 4 comma 2)
• ha frequentato il corso metodologico 
• sostenuto la prova finale.
</t>
    </r>
  </si>
  <si>
    <t>PUNTI 1</t>
  </si>
  <si>
    <t>PUNTI 0,5</t>
  </si>
  <si>
    <r>
      <rPr>
        <b/>
        <sz val="10"/>
        <rFont val="Arial"/>
        <family val="2"/>
      </rPr>
      <t xml:space="preserve">L) </t>
    </r>
    <r>
      <rPr>
        <sz val="10"/>
        <rFont val="Arial"/>
        <family val="2"/>
      </rPr>
      <t xml:space="preserve">CLIL per i docenti NON in possesso di Certificazione di livello C1, ma che avendo svolto la parte metodologica presso le strutture universitarie, sono in possesso di un ATTESTATO di frequenza al corso di perfezionamento.   
NB: in questo caso il docente ha una competenza linguistica B2 NON certificata, ma ha frequentato il corso e superato l’esame finale
</t>
    </r>
  </si>
  <si>
    <t>TOTALE PUNTI DEI TITOLI RELATIVI ALLE LETTERE B,C,D,E,F,I,L</t>
  </si>
  <si>
    <t>(per docenti di SCUOLA SECOND. DI I e II grado)</t>
  </si>
  <si>
    <t>con titolarità all'IIS Ramacca-Palagonia</t>
  </si>
  <si>
    <t>ai fini della compilazione della graduatoria interna d’istituto prevista dall’O.M. n. 207/2018 e  dal C.C.N.I.2019/22 sulla mobilità, consapevole delle responsabilità civili e penali cui va incontro in caso di dichiarazioni non corrispondenti al vero, ai sensi del DPR 28.12.2000 n. 445, così come modificato ed integrato dall’art. 15 della legge 16.1.2003 n.3, e dall'art.15 comma 1 della legge183/2011, DICHIARA</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</si>
</sst>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L.&quot;\ #,##0;\-&quot;L.&quot;\ #,##0"/>
    <numFmt numFmtId="173" formatCode="&quot;L.&quot;\ #,##0;[Red]\-&quot;L.&quot;\ #,##0"/>
    <numFmt numFmtId="174" formatCode="&quot;L.&quot;\ #,##0.00;\-&quot;L.&quot;\ #,##0.00"/>
    <numFmt numFmtId="175" formatCode="&quot;L.&quot;\ #,##0.00;[Red]\-&quot;L.&quot;\ #,##0.00"/>
    <numFmt numFmtId="176" formatCode="_-&quot;L.&quot;\ * #,##0_-;\-&quot;L.&quot;\ * #,##0_-;_-&quot;L.&quot;\ * &quot;-&quot;_-;_-@_-"/>
    <numFmt numFmtId="177" formatCode="_-&quot;L.&quot;\ * #,##0.00_-;\-&quot;L.&quot;\ * #,##0.00_-;_-&quot;L.&quot;\ * &quot;-&quot;??_-;_-@_-"/>
    <numFmt numFmtId="178" formatCode="0.0"/>
    <numFmt numFmtId="179" formatCode="&quot;Sì&quot;;&quot;Sì&quot;;&quot;No&quot;"/>
    <numFmt numFmtId="180" formatCode="&quot;Vero&quot;;&quot;Vero&quot;;&quot;Falso&quot;"/>
    <numFmt numFmtId="181" formatCode="&quot;Attivo&quot;;&quot;Attivo&quot;;&quot;Disattivo&quot;"/>
    <numFmt numFmtId="182" formatCode="[$€-2]\ #.##000_);[Red]\([$€-2]\ #.##000\)"/>
    <numFmt numFmtId="183" formatCode="_-* #,##0.000_-;\-* #,##0.000_-;_-* &quot;-&quot;??_-;_-@_-"/>
    <numFmt numFmtId="184" formatCode="_-* #,##0.0_-;\-* #,##0.0_-;_-* &quot;-&quot;??_-;_-@_-"/>
  </numFmts>
  <fonts count="56">
    <font>
      <sz val="10"/>
      <name val="Arial"/>
      <family val="0"/>
    </font>
    <font>
      <b/>
      <sz val="10"/>
      <name val="Arial"/>
      <family val="2"/>
    </font>
    <font>
      <b/>
      <i/>
      <sz val="11"/>
      <name val="Arial"/>
      <family val="2"/>
    </font>
    <font>
      <sz val="10"/>
      <color indexed="8"/>
      <name val="Arial"/>
      <family val="2"/>
    </font>
    <font>
      <b/>
      <sz val="12"/>
      <name val="Arial"/>
      <family val="2"/>
    </font>
    <font>
      <b/>
      <i/>
      <sz val="12"/>
      <name val="Arial"/>
      <family val="2"/>
    </font>
    <font>
      <sz val="12"/>
      <name val="Arial"/>
      <family val="2"/>
    </font>
    <font>
      <i/>
      <sz val="12"/>
      <name val="Arial"/>
      <family val="2"/>
    </font>
    <font>
      <b/>
      <sz val="14"/>
      <name val="Times New Roman"/>
      <family val="1"/>
    </font>
    <font>
      <sz val="14"/>
      <name val="Times New Roman"/>
      <family val="1"/>
    </font>
    <font>
      <sz val="14"/>
      <name val="Symbol"/>
      <family val="1"/>
    </font>
    <font>
      <sz val="7"/>
      <name val="Times New Roman"/>
      <family val="1"/>
    </font>
    <font>
      <u val="single"/>
      <sz val="10"/>
      <color indexed="12"/>
      <name val="Arial"/>
      <family val="2"/>
    </font>
    <font>
      <b/>
      <sz val="18"/>
      <name val="Times New Roman"/>
      <family val="1"/>
    </font>
    <font>
      <sz val="14"/>
      <color indexed="10"/>
      <name val="Times New Roman"/>
      <family val="1"/>
    </font>
    <font>
      <sz val="12"/>
      <name val="Times New Roman"/>
      <family val="1"/>
    </font>
    <font>
      <b/>
      <sz val="9"/>
      <name val="Arial"/>
      <family val="2"/>
    </font>
    <font>
      <sz val="10"/>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10"/>
      <name val="Arial"/>
      <family val="2"/>
    </font>
    <font>
      <sz val="9"/>
      <color indexed="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FF0000"/>
      <name val="Arial"/>
      <family val="2"/>
    </font>
    <font>
      <sz val="9"/>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medium"/>
      <right>
        <color indexed="63"/>
      </right>
      <top style="medium"/>
      <bottom style="medium"/>
    </border>
    <border>
      <left>
        <color indexed="63"/>
      </left>
      <right style="thin"/>
      <top>
        <color indexed="63"/>
      </top>
      <bottom>
        <color indexed="63"/>
      </bottom>
    </border>
    <border>
      <left style="thin"/>
      <right>
        <color indexed="63"/>
      </right>
      <top>
        <color indexed="63"/>
      </top>
      <bottom style="double"/>
    </border>
    <border>
      <left>
        <color indexed="63"/>
      </left>
      <right style="thin"/>
      <top>
        <color indexed="63"/>
      </top>
      <bottom style="double"/>
    </border>
    <border>
      <left>
        <color indexed="63"/>
      </left>
      <right>
        <color indexed="63"/>
      </right>
      <top>
        <color indexed="63"/>
      </top>
      <bottom style="medium"/>
    </border>
    <border>
      <left>
        <color indexed="63"/>
      </left>
      <right>
        <color indexed="63"/>
      </right>
      <top>
        <color indexed="63"/>
      </top>
      <bottom style="double"/>
    </border>
    <border>
      <left style="thin"/>
      <right style="thin"/>
      <top style="thin"/>
      <bottom style="thin"/>
    </border>
    <border>
      <left style="thin"/>
      <right style="thin"/>
      <top style="thin"/>
      <bottom style="double"/>
    </border>
    <border>
      <left style="thin"/>
      <right style="thin"/>
      <top>
        <color indexed="63"/>
      </top>
      <bottom style="double"/>
    </border>
    <border>
      <left>
        <color indexed="63"/>
      </left>
      <right style="medium"/>
      <top style="medium"/>
      <bottom style="medium"/>
    </border>
    <border>
      <left style="thin"/>
      <right>
        <color indexed="63"/>
      </right>
      <top style="thin"/>
      <bottom style="double"/>
    </border>
    <border>
      <left style="thin"/>
      <right style="thin"/>
      <top style="double"/>
      <bottom>
        <color indexed="63"/>
      </bottom>
    </border>
    <border>
      <left style="thin"/>
      <right style="thin"/>
      <top>
        <color indexed="63"/>
      </top>
      <bottom>
        <color indexed="63"/>
      </bottom>
    </border>
    <border>
      <left>
        <color indexed="63"/>
      </left>
      <right>
        <color indexed="63"/>
      </right>
      <top style="medium"/>
      <bottom style="medium"/>
    </border>
    <border>
      <left style="thin"/>
      <right>
        <color indexed="63"/>
      </right>
      <top style="double"/>
      <bottom>
        <color indexed="63"/>
      </bottom>
    </border>
    <border>
      <left style="thin"/>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double"/>
      <bottom>
        <color indexed="63"/>
      </bottom>
    </border>
    <border>
      <left style="thin"/>
      <right>
        <color indexed="63"/>
      </right>
      <top style="double"/>
      <bottom style="double"/>
    </border>
    <border>
      <left>
        <color indexed="63"/>
      </left>
      <right style="thin"/>
      <top style="double"/>
      <bottom style="double"/>
    </border>
    <border>
      <left>
        <color indexed="63"/>
      </left>
      <right>
        <color indexed="63"/>
      </right>
      <top style="hair"/>
      <bottom style="hair"/>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double"/>
      <bottom>
        <color indexed="63"/>
      </bottom>
    </border>
    <border>
      <left>
        <color indexed="63"/>
      </left>
      <right style="thin"/>
      <top style="medium"/>
      <bottom style="medium"/>
    </border>
    <border>
      <left>
        <color indexed="63"/>
      </left>
      <right style="medium"/>
      <top>
        <color indexed="63"/>
      </top>
      <bottom style="medium"/>
    </border>
    <border>
      <left>
        <color indexed="63"/>
      </left>
      <right>
        <color indexed="63"/>
      </right>
      <top style="thin"/>
      <bottom style="medium"/>
    </border>
    <border>
      <left>
        <color indexed="63"/>
      </left>
      <right>
        <color indexed="63"/>
      </right>
      <top style="double"/>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0" borderId="2" applyNumberFormat="0" applyFill="0" applyAlignment="0" applyProtection="0"/>
    <xf numFmtId="0" fontId="41" fillId="21" borderId="3" applyNumberFormat="0" applyAlignment="0" applyProtection="0"/>
    <xf numFmtId="0" fontId="12" fillId="0" borderId="0" applyNumberFormat="0" applyFill="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0" fontId="44" fillId="20" borderId="5"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1" borderId="0" applyNumberFormat="0" applyBorder="0" applyAlignment="0" applyProtection="0"/>
    <xf numFmtId="0" fontId="5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23">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Fill="1" applyAlignment="1">
      <alignment/>
    </xf>
    <xf numFmtId="0" fontId="0" fillId="0" borderId="0" xfId="0" applyFill="1" applyBorder="1" applyAlignment="1">
      <alignment/>
    </xf>
    <xf numFmtId="0" fontId="0" fillId="0" borderId="10" xfId="0" applyFill="1" applyBorder="1" applyAlignment="1">
      <alignment/>
    </xf>
    <xf numFmtId="0" fontId="0" fillId="0" borderId="0" xfId="0" applyBorder="1" applyAlignment="1">
      <alignment horizontal="center"/>
    </xf>
    <xf numFmtId="0" fontId="0" fillId="0" borderId="0" xfId="0" applyFill="1" applyBorder="1" applyAlignment="1">
      <alignment horizontal="left"/>
    </xf>
    <xf numFmtId="0" fontId="4" fillId="0" borderId="11" xfId="0" applyFont="1"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4" xfId="0" applyFill="1" applyBorder="1" applyAlignment="1">
      <alignment/>
    </xf>
    <xf numFmtId="0" fontId="0" fillId="0" borderId="0" xfId="0" applyAlignment="1">
      <alignment horizontal="left"/>
    </xf>
    <xf numFmtId="0" fontId="0" fillId="0" borderId="15" xfId="0" applyBorder="1" applyAlignment="1">
      <alignment/>
    </xf>
    <xf numFmtId="0" fontId="0" fillId="0" borderId="13" xfId="0" applyFill="1" applyBorder="1" applyAlignment="1">
      <alignment/>
    </xf>
    <xf numFmtId="0" fontId="0" fillId="0" borderId="16" xfId="0" applyFill="1" applyBorder="1" applyAlignment="1">
      <alignment/>
    </xf>
    <xf numFmtId="0" fontId="0" fillId="0" borderId="13" xfId="0" applyFont="1" applyFill="1" applyBorder="1" applyAlignment="1">
      <alignment/>
    </xf>
    <xf numFmtId="0" fontId="0" fillId="0" borderId="16" xfId="0" applyFont="1" applyFill="1" applyBorder="1" applyAlignment="1">
      <alignment/>
    </xf>
    <xf numFmtId="0" fontId="0" fillId="0" borderId="10" xfId="0" applyBorder="1" applyAlignment="1">
      <alignment/>
    </xf>
    <xf numFmtId="0" fontId="0" fillId="0" borderId="16" xfId="0" applyBorder="1" applyAlignment="1">
      <alignment/>
    </xf>
    <xf numFmtId="0" fontId="4" fillId="0" borderId="0" xfId="0" applyFont="1" applyFill="1" applyBorder="1" applyAlignment="1">
      <alignment horizontal="center"/>
    </xf>
    <xf numFmtId="0" fontId="4" fillId="0" borderId="0" xfId="0" applyFont="1" applyFill="1" applyBorder="1" applyAlignment="1">
      <alignment/>
    </xf>
    <xf numFmtId="0" fontId="6" fillId="0" borderId="17" xfId="0" applyFont="1" applyBorder="1" applyAlignment="1">
      <alignment/>
    </xf>
    <xf numFmtId="0" fontId="6" fillId="0" borderId="0" xfId="0" applyFont="1" applyAlignment="1">
      <alignment/>
    </xf>
    <xf numFmtId="0" fontId="0" fillId="0" borderId="0" xfId="0" applyFont="1" applyFill="1" applyBorder="1" applyAlignment="1">
      <alignment/>
    </xf>
    <xf numFmtId="0" fontId="0" fillId="0" borderId="13" xfId="0" applyBorder="1" applyAlignment="1">
      <alignment/>
    </xf>
    <xf numFmtId="0" fontId="0" fillId="0" borderId="13" xfId="0" applyFill="1" applyBorder="1" applyAlignment="1">
      <alignment horizontal="left"/>
    </xf>
    <xf numFmtId="0" fontId="0" fillId="0" borderId="16" xfId="0" applyFill="1" applyBorder="1" applyAlignment="1">
      <alignment horizontal="left"/>
    </xf>
    <xf numFmtId="0" fontId="0" fillId="33" borderId="18" xfId="0" applyFont="1" applyFill="1" applyBorder="1" applyAlignment="1" applyProtection="1">
      <alignment horizontal="center"/>
      <protection locked="0"/>
    </xf>
    <xf numFmtId="0" fontId="0" fillId="33" borderId="19" xfId="0" applyFill="1" applyBorder="1" applyAlignment="1" applyProtection="1">
      <alignment horizontal="center"/>
      <protection locked="0"/>
    </xf>
    <xf numFmtId="0" fontId="0" fillId="33" borderId="18" xfId="0" applyFill="1" applyBorder="1" applyAlignment="1" applyProtection="1">
      <alignment horizontal="center"/>
      <protection locked="0"/>
    </xf>
    <xf numFmtId="0" fontId="0" fillId="0" borderId="13" xfId="0" applyFont="1" applyFill="1" applyBorder="1" applyAlignment="1">
      <alignment/>
    </xf>
    <xf numFmtId="1" fontId="0" fillId="0" borderId="10" xfId="0" applyNumberFormat="1" applyFill="1" applyBorder="1" applyAlignment="1" applyProtection="1">
      <alignment horizontal="right"/>
      <protection locked="0"/>
    </xf>
    <xf numFmtId="1" fontId="0" fillId="0" borderId="13" xfId="0" applyNumberFormat="1" applyFill="1" applyBorder="1" applyAlignment="1" applyProtection="1">
      <alignment horizontal="right"/>
      <protection locked="0"/>
    </xf>
    <xf numFmtId="0" fontId="0" fillId="0" borderId="12" xfId="0" applyBorder="1" applyAlignment="1">
      <alignment/>
    </xf>
    <xf numFmtId="0" fontId="1" fillId="0" borderId="10" xfId="0" applyFont="1" applyFill="1" applyBorder="1" applyAlignment="1">
      <alignment horizontal="left"/>
    </xf>
    <xf numFmtId="0" fontId="0" fillId="0" borderId="20" xfId="0" applyFill="1" applyBorder="1" applyAlignment="1">
      <alignment/>
    </xf>
    <xf numFmtId="0" fontId="0" fillId="33" borderId="18" xfId="0" applyFont="1" applyFill="1" applyBorder="1" applyAlignment="1" applyProtection="1">
      <alignment horizontal="right"/>
      <protection locked="0"/>
    </xf>
    <xf numFmtId="0" fontId="0" fillId="0" borderId="10" xfId="0" applyFont="1" applyFill="1" applyBorder="1" applyAlignment="1">
      <alignment/>
    </xf>
    <xf numFmtId="0" fontId="1" fillId="0" borderId="11" xfId="0" applyFont="1" applyFill="1" applyBorder="1" applyAlignment="1">
      <alignment horizontal="center"/>
    </xf>
    <xf numFmtId="0" fontId="0" fillId="33" borderId="21" xfId="0" applyFill="1" applyBorder="1" applyAlignment="1" applyProtection="1">
      <alignment horizontal="center"/>
      <protection locked="0"/>
    </xf>
    <xf numFmtId="0" fontId="0" fillId="34" borderId="16" xfId="0" applyFill="1" applyBorder="1" applyAlignment="1" applyProtection="1">
      <alignment horizontal="right"/>
      <protection/>
    </xf>
    <xf numFmtId="0" fontId="0" fillId="0" borderId="10" xfId="0" applyFill="1" applyBorder="1" applyAlignment="1" applyProtection="1">
      <alignment/>
      <protection/>
    </xf>
    <xf numFmtId="0" fontId="0" fillId="0" borderId="0" xfId="0" applyFill="1" applyBorder="1" applyAlignment="1" applyProtection="1">
      <alignment horizontal="center"/>
      <protection/>
    </xf>
    <xf numFmtId="0" fontId="0" fillId="0" borderId="10" xfId="0" applyFill="1" applyBorder="1" applyAlignment="1" applyProtection="1">
      <alignment horizontal="center"/>
      <protection/>
    </xf>
    <xf numFmtId="0" fontId="0" fillId="34" borderId="13" xfId="0" applyFill="1" applyBorder="1" applyAlignment="1" applyProtection="1">
      <alignment/>
      <protection/>
    </xf>
    <xf numFmtId="0" fontId="0" fillId="0" borderId="22" xfId="0" applyFill="1" applyBorder="1" applyAlignment="1" applyProtection="1">
      <alignment horizontal="center"/>
      <protection/>
    </xf>
    <xf numFmtId="0" fontId="0" fillId="0" borderId="23" xfId="0" applyFill="1" applyBorder="1" applyAlignment="1" applyProtection="1">
      <alignment horizontal="center"/>
      <protection/>
    </xf>
    <xf numFmtId="0" fontId="0" fillId="34" borderId="19" xfId="0" applyFill="1" applyBorder="1" applyAlignment="1" applyProtection="1">
      <alignment horizontal="right"/>
      <protection/>
    </xf>
    <xf numFmtId="0" fontId="1" fillId="0" borderId="11" xfId="0" applyFont="1" applyFill="1" applyBorder="1" applyAlignment="1" applyProtection="1">
      <alignment/>
      <protection/>
    </xf>
    <xf numFmtId="0" fontId="0" fillId="0" borderId="0" xfId="0" applyFill="1" applyBorder="1" applyAlignment="1" applyProtection="1">
      <alignment/>
      <protection/>
    </xf>
    <xf numFmtId="0" fontId="0" fillId="0" borderId="0" xfId="0" applyFill="1" applyAlignment="1" applyProtection="1">
      <alignment/>
      <protection/>
    </xf>
    <xf numFmtId="0" fontId="0" fillId="0" borderId="13" xfId="0" applyFill="1" applyBorder="1" applyAlignment="1" applyProtection="1">
      <alignment horizontal="center"/>
      <protection/>
    </xf>
    <xf numFmtId="0" fontId="0" fillId="0" borderId="16" xfId="0" applyFill="1" applyBorder="1" applyAlignment="1" applyProtection="1">
      <alignment horizontal="center"/>
      <protection/>
    </xf>
    <xf numFmtId="0" fontId="0" fillId="0" borderId="16" xfId="0" applyFont="1" applyFill="1" applyBorder="1" applyAlignment="1" applyProtection="1">
      <alignment horizontal="right"/>
      <protection/>
    </xf>
    <xf numFmtId="0" fontId="0" fillId="34" borderId="19" xfId="0" applyFill="1" applyBorder="1" applyAlignment="1" applyProtection="1">
      <alignment horizontal="center"/>
      <protection/>
    </xf>
    <xf numFmtId="0" fontId="0" fillId="0" borderId="0" xfId="0" applyFont="1" applyFill="1" applyBorder="1" applyAlignment="1" applyProtection="1">
      <alignment horizontal="right"/>
      <protection/>
    </xf>
    <xf numFmtId="0" fontId="0" fillId="0" borderId="24" xfId="0" applyFill="1" applyBorder="1" applyAlignment="1">
      <alignment/>
    </xf>
    <xf numFmtId="0" fontId="0" fillId="0" borderId="16" xfId="0" applyFont="1" applyFill="1" applyBorder="1" applyAlignment="1">
      <alignment horizontal="right"/>
    </xf>
    <xf numFmtId="0" fontId="0" fillId="0" borderId="0" xfId="0" applyFill="1" applyBorder="1" applyAlignment="1">
      <alignment horizontal="right"/>
    </xf>
    <xf numFmtId="0" fontId="0" fillId="0" borderId="0" xfId="0" applyFont="1" applyFill="1" applyBorder="1" applyAlignment="1">
      <alignment horizontal="right"/>
    </xf>
    <xf numFmtId="0" fontId="0" fillId="0" borderId="13" xfId="0" applyFont="1" applyFill="1" applyBorder="1" applyAlignment="1">
      <alignment horizontal="right"/>
    </xf>
    <xf numFmtId="1" fontId="0" fillId="34" borderId="19" xfId="0" applyNumberFormat="1" applyFill="1" applyBorder="1" applyAlignment="1" applyProtection="1">
      <alignment horizontal="right"/>
      <protection locked="0"/>
    </xf>
    <xf numFmtId="1" fontId="0" fillId="34" borderId="13" xfId="0" applyNumberFormat="1" applyFill="1" applyBorder="1" applyAlignment="1" applyProtection="1">
      <alignment horizontal="right"/>
      <protection/>
    </xf>
    <xf numFmtId="1" fontId="0" fillId="0" borderId="10" xfId="0" applyNumberFormat="1" applyFill="1" applyBorder="1" applyAlignment="1" applyProtection="1">
      <alignment horizontal="right"/>
      <protection/>
    </xf>
    <xf numFmtId="1" fontId="0" fillId="0" borderId="0" xfId="0" applyNumberFormat="1" applyFill="1" applyBorder="1" applyAlignment="1" applyProtection="1">
      <alignment horizontal="right"/>
      <protection/>
    </xf>
    <xf numFmtId="1" fontId="4" fillId="0" borderId="0" xfId="0" applyNumberFormat="1" applyFont="1" applyFill="1" applyAlignment="1" applyProtection="1">
      <alignment/>
      <protection/>
    </xf>
    <xf numFmtId="1" fontId="0" fillId="34" borderId="13" xfId="0" applyNumberFormat="1" applyFill="1" applyBorder="1" applyAlignment="1" applyProtection="1">
      <alignment horizontal="right"/>
      <protection locked="0"/>
    </xf>
    <xf numFmtId="1" fontId="0" fillId="0" borderId="23" xfId="0" applyNumberFormat="1" applyFill="1" applyBorder="1" applyAlignment="1" applyProtection="1">
      <alignment horizontal="right"/>
      <protection/>
    </xf>
    <xf numFmtId="1" fontId="0" fillId="0" borderId="25" xfId="0" applyNumberFormat="1" applyFill="1" applyBorder="1" applyAlignment="1" applyProtection="1">
      <alignment horizontal="right"/>
      <protection locked="0"/>
    </xf>
    <xf numFmtId="1" fontId="0" fillId="34" borderId="16" xfId="0" applyNumberFormat="1" applyFill="1" applyBorder="1" applyAlignment="1" applyProtection="1">
      <alignment horizontal="right"/>
      <protection locked="0"/>
    </xf>
    <xf numFmtId="0" fontId="1" fillId="0" borderId="26" xfId="0" applyFont="1" applyFill="1" applyBorder="1" applyAlignment="1">
      <alignment horizontal="center"/>
    </xf>
    <xf numFmtId="0" fontId="13" fillId="35" borderId="0" xfId="0" applyFont="1" applyFill="1" applyAlignment="1">
      <alignment horizontal="center"/>
    </xf>
    <xf numFmtId="0" fontId="8" fillId="35" borderId="0" xfId="0" applyFont="1" applyFill="1" applyAlignment="1">
      <alignment horizontal="center"/>
    </xf>
    <xf numFmtId="0" fontId="9" fillId="35" borderId="0" xfId="0" applyFont="1" applyFill="1" applyAlignment="1">
      <alignment horizontal="justify"/>
    </xf>
    <xf numFmtId="0" fontId="10" fillId="35" borderId="0" xfId="0" applyFont="1" applyFill="1" applyAlignment="1">
      <alignment horizontal="justify"/>
    </xf>
    <xf numFmtId="0" fontId="1" fillId="0" borderId="27" xfId="0" applyFont="1" applyFill="1" applyBorder="1" applyAlignment="1">
      <alignment/>
    </xf>
    <xf numFmtId="0" fontId="1" fillId="0" borderId="28" xfId="0" applyFont="1" applyFill="1" applyBorder="1" applyAlignment="1">
      <alignment/>
    </xf>
    <xf numFmtId="0" fontId="15" fillId="0" borderId="0" xfId="0" applyFont="1" applyAlignment="1" applyProtection="1">
      <alignment/>
      <protection locked="0"/>
    </xf>
    <xf numFmtId="0" fontId="0" fillId="0" borderId="0" xfId="0" applyAlignment="1" applyProtection="1">
      <alignment/>
      <protection locked="0"/>
    </xf>
    <xf numFmtId="0" fontId="0" fillId="0" borderId="0" xfId="0" applyFill="1" applyAlignment="1" applyProtection="1">
      <alignment/>
      <protection locked="0"/>
    </xf>
    <xf numFmtId="0" fontId="0" fillId="0" borderId="0" xfId="0" applyBorder="1" applyAlignment="1" applyProtection="1">
      <alignment/>
      <protection locked="0"/>
    </xf>
    <xf numFmtId="0" fontId="0" fillId="0" borderId="10" xfId="0" applyFill="1" applyBorder="1" applyAlignment="1" applyProtection="1">
      <alignment/>
      <protection locked="0"/>
    </xf>
    <xf numFmtId="0" fontId="0" fillId="0" borderId="12" xfId="0" applyFill="1" applyBorder="1" applyAlignment="1" applyProtection="1">
      <alignment/>
      <protection locked="0"/>
    </xf>
    <xf numFmtId="1" fontId="3" fillId="34" borderId="13" xfId="0" applyNumberFormat="1" applyFont="1" applyFill="1" applyBorder="1" applyAlignment="1" applyProtection="1">
      <alignment horizontal="righ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0" fontId="0" fillId="0" borderId="25" xfId="0" applyFill="1" applyBorder="1" applyAlignment="1" applyProtection="1">
      <alignment/>
      <protection locked="0"/>
    </xf>
    <xf numFmtId="0" fontId="0" fillId="0" borderId="29" xfId="0" applyFill="1" applyBorder="1" applyAlignment="1" applyProtection="1">
      <alignment/>
      <protection locked="0"/>
    </xf>
    <xf numFmtId="1" fontId="0" fillId="0" borderId="10" xfId="0" applyNumberFormat="1" applyBorder="1" applyAlignment="1" applyProtection="1">
      <alignment/>
      <protection locked="0"/>
    </xf>
    <xf numFmtId="0" fontId="0" fillId="0" borderId="10" xfId="0" applyBorder="1" applyAlignment="1" applyProtection="1">
      <alignment/>
      <protection locked="0"/>
    </xf>
    <xf numFmtId="0" fontId="0" fillId="0" borderId="12" xfId="0" applyBorder="1" applyAlignment="1" applyProtection="1">
      <alignment/>
      <protection locked="0"/>
    </xf>
    <xf numFmtId="1" fontId="0" fillId="0" borderId="10" xfId="0" applyNumberFormat="1" applyBorder="1" applyAlignment="1" applyProtection="1">
      <alignment horizontal="right"/>
      <protection locked="0"/>
    </xf>
    <xf numFmtId="0" fontId="0" fillId="0" borderId="10" xfId="0" applyFill="1" applyBorder="1" applyAlignment="1" applyProtection="1">
      <alignment horizontal="center"/>
      <protection locked="0"/>
    </xf>
    <xf numFmtId="0" fontId="0" fillId="0" borderId="13" xfId="0" applyFill="1" applyBorder="1" applyAlignment="1" applyProtection="1">
      <alignment horizontal="right"/>
      <protection locked="0"/>
    </xf>
    <xf numFmtId="0" fontId="0" fillId="0" borderId="13" xfId="0" applyFill="1" applyBorder="1" applyAlignment="1" applyProtection="1">
      <alignment horizontal="center"/>
      <protection locked="0"/>
    </xf>
    <xf numFmtId="0" fontId="0" fillId="0" borderId="30" xfId="0" applyFill="1" applyBorder="1" applyAlignment="1" applyProtection="1">
      <alignment/>
      <protection locked="0"/>
    </xf>
    <xf numFmtId="0" fontId="0" fillId="0" borderId="31" xfId="0" applyFill="1" applyBorder="1" applyAlignment="1" applyProtection="1">
      <alignment/>
      <protection locked="0"/>
    </xf>
    <xf numFmtId="1" fontId="0" fillId="0" borderId="27" xfId="0" applyNumberFormat="1" applyFill="1" applyBorder="1" applyAlignment="1" applyProtection="1">
      <alignment horizontal="right"/>
      <protection locked="0"/>
    </xf>
    <xf numFmtId="0" fontId="0" fillId="0" borderId="13" xfId="0" applyBorder="1" applyAlignment="1" applyProtection="1">
      <alignment/>
      <protection locked="0"/>
    </xf>
    <xf numFmtId="1" fontId="0" fillId="0" borderId="0" xfId="0" applyNumberFormat="1" applyFill="1" applyBorder="1" applyAlignment="1" applyProtection="1">
      <alignment horizontal="right"/>
      <protection locked="0"/>
    </xf>
    <xf numFmtId="0" fontId="0" fillId="0" borderId="0" xfId="0" applyFill="1" applyBorder="1" applyAlignment="1" applyProtection="1">
      <alignment/>
      <protection locked="0"/>
    </xf>
    <xf numFmtId="1" fontId="1" fillId="0" borderId="11" xfId="0" applyNumberFormat="1" applyFont="1" applyFill="1" applyBorder="1" applyAlignment="1" applyProtection="1">
      <alignment horizontal="right"/>
      <protection locked="0"/>
    </xf>
    <xf numFmtId="0" fontId="4" fillId="0" borderId="11" xfId="0" applyFont="1" applyFill="1" applyBorder="1" applyAlignment="1" applyProtection="1">
      <alignment/>
      <protection locked="0"/>
    </xf>
    <xf numFmtId="0" fontId="0" fillId="0" borderId="20" xfId="0" applyFill="1" applyBorder="1" applyAlignment="1" applyProtection="1">
      <alignment/>
      <protection locked="0"/>
    </xf>
    <xf numFmtId="0" fontId="1" fillId="0" borderId="0" xfId="0" applyFont="1" applyFill="1" applyBorder="1" applyAlignment="1" applyProtection="1">
      <alignment/>
      <protection/>
    </xf>
    <xf numFmtId="0" fontId="0" fillId="0" borderId="0" xfId="0" applyFont="1" applyFill="1" applyBorder="1" applyAlignment="1" applyProtection="1">
      <alignment horizontal="center"/>
      <protection locked="0"/>
    </xf>
    <xf numFmtId="0" fontId="17" fillId="0" borderId="0" xfId="0" applyFont="1" applyAlignment="1" applyProtection="1">
      <alignment horizontal="center"/>
      <protection locked="0"/>
    </xf>
    <xf numFmtId="0" fontId="1" fillId="0" borderId="0" xfId="0" applyFont="1" applyFill="1" applyBorder="1" applyAlignment="1" applyProtection="1">
      <alignment horizontal="center"/>
      <protection locked="0"/>
    </xf>
    <xf numFmtId="0" fontId="0" fillId="0" borderId="32" xfId="0" applyFont="1" applyFill="1" applyBorder="1" applyAlignment="1" applyProtection="1">
      <alignment/>
      <protection locked="0"/>
    </xf>
    <xf numFmtId="1" fontId="0" fillId="34" borderId="23" xfId="0" applyNumberFormat="1" applyFill="1" applyBorder="1" applyAlignment="1" applyProtection="1">
      <alignment horizontal="right"/>
      <protection/>
    </xf>
    <xf numFmtId="0" fontId="0" fillId="33" borderId="33" xfId="0" applyFill="1" applyBorder="1" applyAlignment="1" applyProtection="1">
      <alignment horizontal="center"/>
      <protection locked="0"/>
    </xf>
    <xf numFmtId="178" fontId="1" fillId="34" borderId="11" xfId="0" applyNumberFormat="1" applyFont="1" applyFill="1" applyBorder="1" applyAlignment="1" applyProtection="1">
      <alignment horizontal="right"/>
      <protection/>
    </xf>
    <xf numFmtId="178" fontId="4" fillId="34" borderId="11" xfId="0" applyNumberFormat="1" applyFont="1" applyFill="1" applyBorder="1" applyAlignment="1" applyProtection="1">
      <alignment/>
      <protection/>
    </xf>
    <xf numFmtId="184" fontId="0" fillId="34" borderId="14" xfId="44" applyNumberFormat="1" applyFont="1" applyFill="1" applyBorder="1" applyAlignment="1" applyProtection="1">
      <alignment horizontal="right"/>
      <protection/>
    </xf>
    <xf numFmtId="0" fontId="0" fillId="0" borderId="34" xfId="0" applyFont="1" applyFill="1" applyBorder="1" applyAlignment="1">
      <alignment/>
    </xf>
    <xf numFmtId="0" fontId="0" fillId="0" borderId="35" xfId="0" applyFill="1" applyBorder="1" applyAlignment="1">
      <alignment/>
    </xf>
    <xf numFmtId="0" fontId="0" fillId="0" borderId="27" xfId="0" applyFont="1" applyFill="1" applyBorder="1" applyAlignment="1">
      <alignment/>
    </xf>
    <xf numFmtId="0" fontId="0" fillId="0" borderId="36" xfId="0" applyFill="1" applyBorder="1" applyAlignment="1">
      <alignment/>
    </xf>
    <xf numFmtId="1" fontId="54" fillId="0" borderId="13" xfId="0" applyNumberFormat="1" applyFont="1" applyFill="1" applyBorder="1" applyAlignment="1" applyProtection="1">
      <alignment horizontal="right"/>
      <protection/>
    </xf>
    <xf numFmtId="1" fontId="54" fillId="0" borderId="25" xfId="0" applyNumberFormat="1" applyFont="1" applyFill="1" applyBorder="1" applyAlignment="1" applyProtection="1">
      <alignment horizontal="right"/>
      <protection/>
    </xf>
    <xf numFmtId="1" fontId="54" fillId="0" borderId="10" xfId="0" applyNumberFormat="1" applyFont="1" applyFill="1" applyBorder="1" applyAlignment="1" applyProtection="1">
      <alignment horizontal="right"/>
      <protection/>
    </xf>
    <xf numFmtId="1" fontId="54" fillId="0" borderId="33" xfId="0" applyNumberFormat="1" applyFont="1" applyFill="1" applyBorder="1" applyAlignment="1" applyProtection="1">
      <alignment horizontal="right"/>
      <protection/>
    </xf>
    <xf numFmtId="1" fontId="54" fillId="0" borderId="23" xfId="0" applyNumberFormat="1" applyFont="1" applyFill="1" applyBorder="1" applyAlignment="1" applyProtection="1">
      <alignment horizontal="right"/>
      <protection/>
    </xf>
    <xf numFmtId="1" fontId="54" fillId="0" borderId="19" xfId="0" applyNumberFormat="1" applyFont="1" applyFill="1" applyBorder="1" applyAlignment="1" applyProtection="1">
      <alignment horizontal="right"/>
      <protection/>
    </xf>
    <xf numFmtId="178" fontId="54" fillId="0" borderId="19" xfId="0" applyNumberFormat="1" applyFont="1" applyFill="1" applyBorder="1" applyAlignment="1" applyProtection="1">
      <alignment horizontal="right"/>
      <protection/>
    </xf>
    <xf numFmtId="0" fontId="1" fillId="0" borderId="17" xfId="0" applyFont="1" applyFill="1" applyBorder="1" applyAlignment="1" applyProtection="1">
      <alignment horizontal="center"/>
      <protection locked="0"/>
    </xf>
    <xf numFmtId="0" fontId="55" fillId="0" borderId="37" xfId="0" applyFont="1" applyBorder="1" applyAlignment="1">
      <alignment horizontal="left" wrapText="1"/>
    </xf>
    <xf numFmtId="0" fontId="0" fillId="0" borderId="13" xfId="0" applyFont="1" applyFill="1" applyBorder="1" applyAlignment="1">
      <alignment horizontal="right"/>
    </xf>
    <xf numFmtId="0" fontId="0" fillId="0" borderId="16" xfId="0" applyFill="1" applyBorder="1" applyAlignment="1">
      <alignment horizontal="right"/>
    </xf>
    <xf numFmtId="0" fontId="0" fillId="0" borderId="14" xfId="0" applyFill="1" applyBorder="1" applyAlignment="1">
      <alignment horizontal="right"/>
    </xf>
    <xf numFmtId="0" fontId="1" fillId="0" borderId="13" xfId="0" applyNumberFormat="1" applyFont="1" applyFill="1" applyBorder="1" applyAlignment="1">
      <alignment horizontal="center"/>
    </xf>
    <xf numFmtId="0" fontId="1" fillId="0" borderId="14" xfId="0" applyFont="1" applyFill="1" applyBorder="1" applyAlignment="1">
      <alignment horizontal="center"/>
    </xf>
    <xf numFmtId="0" fontId="0" fillId="0" borderId="38" xfId="0" applyFont="1" applyFill="1" applyBorder="1" applyAlignment="1">
      <alignment horizontal="left"/>
    </xf>
    <xf numFmtId="0" fontId="0" fillId="0" borderId="32" xfId="0" applyFont="1" applyFill="1" applyBorder="1" applyAlignment="1" applyProtection="1">
      <alignment horizontal="left"/>
      <protection locked="0"/>
    </xf>
    <xf numFmtId="0" fontId="0" fillId="0" borderId="39" xfId="0" applyFont="1" applyFill="1" applyBorder="1" applyAlignment="1" applyProtection="1">
      <alignment horizontal="left"/>
      <protection locked="0"/>
    </xf>
    <xf numFmtId="0" fontId="0" fillId="0" borderId="38" xfId="0" applyFont="1" applyFill="1" applyBorder="1" applyAlignment="1" applyProtection="1">
      <alignment horizontal="left"/>
      <protection locked="0"/>
    </xf>
    <xf numFmtId="14" fontId="0" fillId="0" borderId="32" xfId="0" applyNumberFormat="1" applyFont="1" applyFill="1" applyBorder="1" applyAlignment="1" applyProtection="1">
      <alignment horizontal="left"/>
      <protection locked="0"/>
    </xf>
    <xf numFmtId="0" fontId="0" fillId="0" borderId="40" xfId="0" applyFont="1" applyFill="1" applyBorder="1" applyAlignment="1" applyProtection="1">
      <alignment horizontal="left"/>
      <protection locked="0"/>
    </xf>
    <xf numFmtId="14" fontId="0" fillId="0" borderId="41" xfId="0" applyNumberFormat="1" applyFont="1" applyBorder="1" applyAlignment="1">
      <alignment horizontal="center"/>
    </xf>
    <xf numFmtId="0" fontId="0" fillId="0" borderId="42" xfId="0" applyFont="1" applyBorder="1" applyAlignment="1">
      <alignment horizontal="center"/>
    </xf>
    <xf numFmtId="0" fontId="0" fillId="0" borderId="43" xfId="0" applyFont="1" applyBorder="1" applyAlignment="1">
      <alignment horizontal="center"/>
    </xf>
    <xf numFmtId="0" fontId="0" fillId="0" borderId="13" xfId="0" applyFill="1" applyBorder="1" applyAlignment="1">
      <alignment horizontal="center"/>
    </xf>
    <xf numFmtId="0" fontId="0" fillId="0" borderId="16" xfId="0" applyFill="1" applyBorder="1" applyAlignment="1">
      <alignment horizontal="center"/>
    </xf>
    <xf numFmtId="0" fontId="1" fillId="33" borderId="44" xfId="0" applyFont="1" applyFill="1" applyBorder="1" applyAlignment="1" applyProtection="1">
      <alignment horizontal="center"/>
      <protection locked="0"/>
    </xf>
    <xf numFmtId="0" fontId="1" fillId="33" borderId="45" xfId="0" applyFont="1" applyFill="1" applyBorder="1" applyAlignment="1" applyProtection="1">
      <alignment horizontal="center"/>
      <protection locked="0"/>
    </xf>
    <xf numFmtId="0" fontId="0" fillId="0" borderId="10" xfId="0" applyFill="1" applyBorder="1" applyAlignment="1">
      <alignment horizontal="left"/>
    </xf>
    <xf numFmtId="0" fontId="0" fillId="0" borderId="0" xfId="0" applyFill="1" applyBorder="1" applyAlignment="1">
      <alignment horizontal="left"/>
    </xf>
    <xf numFmtId="0" fontId="0" fillId="0" borderId="12" xfId="0" applyFill="1" applyBorder="1" applyAlignment="1">
      <alignment horizontal="left"/>
    </xf>
    <xf numFmtId="0" fontId="1" fillId="0" borderId="10" xfId="0" applyFont="1" applyFill="1" applyBorder="1" applyAlignment="1">
      <alignment/>
    </xf>
    <xf numFmtId="0" fontId="0" fillId="0" borderId="0" xfId="0" applyFill="1" applyBorder="1" applyAlignment="1">
      <alignment/>
    </xf>
    <xf numFmtId="0" fontId="0" fillId="0" borderId="12" xfId="0" applyFill="1" applyBorder="1" applyAlignment="1">
      <alignment/>
    </xf>
    <xf numFmtId="0" fontId="0" fillId="0" borderId="46" xfId="0" applyFill="1" applyBorder="1" applyAlignment="1">
      <alignment/>
    </xf>
    <xf numFmtId="0" fontId="0" fillId="0" borderId="29" xfId="0" applyFill="1" applyBorder="1" applyAlignment="1">
      <alignment/>
    </xf>
    <xf numFmtId="0" fontId="1" fillId="0" borderId="25" xfId="0" applyFont="1" applyFill="1" applyBorder="1" applyAlignment="1">
      <alignment horizontal="left"/>
    </xf>
    <xf numFmtId="0" fontId="0" fillId="0" borderId="46" xfId="0" applyFill="1" applyBorder="1" applyAlignment="1">
      <alignment horizontal="left"/>
    </xf>
    <xf numFmtId="0" fontId="1" fillId="0" borderId="10" xfId="0" applyFont="1" applyFill="1" applyBorder="1" applyAlignment="1">
      <alignment horizontal="left"/>
    </xf>
    <xf numFmtId="0" fontId="0" fillId="0" borderId="13" xfId="0" applyFill="1" applyBorder="1" applyAlignment="1">
      <alignment horizontal="left"/>
    </xf>
    <xf numFmtId="0" fontId="0" fillId="0" borderId="16" xfId="0" applyFill="1" applyBorder="1" applyAlignment="1">
      <alignment horizontal="left"/>
    </xf>
    <xf numFmtId="0" fontId="0" fillId="0" borderId="14" xfId="0" applyFill="1" applyBorder="1" applyAlignment="1">
      <alignment horizontal="left"/>
    </xf>
    <xf numFmtId="0" fontId="1" fillId="0" borderId="10" xfId="0" applyFont="1" applyFill="1" applyBorder="1" applyAlignment="1">
      <alignment horizontal="center"/>
    </xf>
    <xf numFmtId="0" fontId="1" fillId="0" borderId="0" xfId="0" applyFont="1" applyFill="1" applyBorder="1" applyAlignment="1">
      <alignment horizontal="center"/>
    </xf>
    <xf numFmtId="0" fontId="0" fillId="0" borderId="41" xfId="0" applyBorder="1" applyAlignment="1">
      <alignment horizontal="center"/>
    </xf>
    <xf numFmtId="0" fontId="0" fillId="0" borderId="43" xfId="0" applyBorder="1" applyAlignment="1">
      <alignment horizontal="center"/>
    </xf>
    <xf numFmtId="0" fontId="4" fillId="0" borderId="11" xfId="0" applyFont="1" applyFill="1" applyBorder="1" applyAlignment="1">
      <alignment horizontal="center"/>
    </xf>
    <xf numFmtId="0" fontId="4" fillId="0" borderId="24" xfId="0" applyFont="1" applyFill="1" applyBorder="1" applyAlignment="1">
      <alignment horizontal="center"/>
    </xf>
    <xf numFmtId="0" fontId="4" fillId="0" borderId="20" xfId="0" applyFont="1" applyFill="1" applyBorder="1" applyAlignment="1">
      <alignment horizontal="center"/>
    </xf>
    <xf numFmtId="0" fontId="1" fillId="0" borderId="0" xfId="0" applyFont="1" applyFill="1" applyBorder="1" applyAlignment="1">
      <alignment horizontal="left"/>
    </xf>
    <xf numFmtId="0" fontId="1" fillId="0" borderId="12" xfId="0" applyFont="1" applyFill="1" applyBorder="1" applyAlignment="1">
      <alignment horizontal="left"/>
    </xf>
    <xf numFmtId="0" fontId="5" fillId="0" borderId="11" xfId="0" applyFont="1" applyFill="1" applyBorder="1" applyAlignment="1">
      <alignment horizontal="center"/>
    </xf>
    <xf numFmtId="0" fontId="5" fillId="0" borderId="24" xfId="0" applyFont="1" applyFill="1" applyBorder="1" applyAlignment="1">
      <alignment horizontal="center"/>
    </xf>
    <xf numFmtId="0" fontId="5" fillId="0" borderId="20" xfId="0" applyFont="1" applyFill="1" applyBorder="1" applyAlignment="1">
      <alignment horizontal="center"/>
    </xf>
    <xf numFmtId="0" fontId="1" fillId="0" borderId="11" xfId="0" applyFont="1" applyFill="1" applyBorder="1" applyAlignment="1">
      <alignment horizontal="center"/>
    </xf>
    <xf numFmtId="0" fontId="1" fillId="0" borderId="24" xfId="0" applyFont="1" applyFill="1" applyBorder="1" applyAlignment="1">
      <alignment horizontal="center"/>
    </xf>
    <xf numFmtId="0" fontId="1" fillId="0" borderId="47" xfId="0" applyFont="1" applyFill="1" applyBorder="1" applyAlignment="1">
      <alignment horizontal="center"/>
    </xf>
    <xf numFmtId="0" fontId="1" fillId="0" borderId="26" xfId="0" applyFont="1" applyFill="1" applyBorder="1" applyAlignment="1">
      <alignment horizontal="center"/>
    </xf>
    <xf numFmtId="0" fontId="1" fillId="0" borderId="20" xfId="0" applyFont="1" applyFill="1" applyBorder="1" applyAlignment="1">
      <alignment horizontal="center"/>
    </xf>
    <xf numFmtId="0" fontId="1" fillId="0" borderId="25" xfId="0" applyFont="1" applyFill="1" applyBorder="1" applyAlignment="1">
      <alignment/>
    </xf>
    <xf numFmtId="0" fontId="0" fillId="0" borderId="10" xfId="0" applyFill="1" applyBorder="1" applyAlignment="1">
      <alignment/>
    </xf>
    <xf numFmtId="0" fontId="1" fillId="0" borderId="27" xfId="0" applyFont="1" applyFill="1" applyBorder="1" applyAlignment="1">
      <alignment horizontal="left"/>
    </xf>
    <xf numFmtId="0" fontId="1" fillId="0" borderId="28" xfId="0" applyFont="1" applyFill="1" applyBorder="1" applyAlignment="1">
      <alignment horizontal="left"/>
    </xf>
    <xf numFmtId="0" fontId="1" fillId="0" borderId="36" xfId="0" applyFont="1" applyFill="1" applyBorder="1" applyAlignment="1">
      <alignment horizontal="left"/>
    </xf>
    <xf numFmtId="0" fontId="1" fillId="0" borderId="46" xfId="0" applyFont="1" applyFill="1" applyBorder="1" applyAlignment="1">
      <alignment horizontal="left"/>
    </xf>
    <xf numFmtId="0" fontId="7" fillId="0" borderId="24" xfId="0" applyFont="1" applyFill="1" applyBorder="1" applyAlignment="1">
      <alignment horizontal="center"/>
    </xf>
    <xf numFmtId="0" fontId="7" fillId="0" borderId="20" xfId="0" applyFont="1" applyFill="1" applyBorder="1" applyAlignment="1">
      <alignment horizontal="center"/>
    </xf>
    <xf numFmtId="0" fontId="0" fillId="0" borderId="14" xfId="0" applyFill="1" applyBorder="1" applyAlignment="1">
      <alignment horizontal="center"/>
    </xf>
    <xf numFmtId="0" fontId="0" fillId="0" borderId="27" xfId="0" applyFont="1" applyFill="1" applyBorder="1" applyAlignment="1">
      <alignment horizontal="left" vertical="top" wrapText="1"/>
    </xf>
    <xf numFmtId="0" fontId="0" fillId="0" borderId="28" xfId="0" applyFill="1" applyBorder="1" applyAlignment="1">
      <alignment horizontal="left" vertical="top" wrapText="1"/>
    </xf>
    <xf numFmtId="0" fontId="0" fillId="0" borderId="36" xfId="0" applyFill="1" applyBorder="1" applyAlignment="1">
      <alignment horizontal="left" vertical="top" wrapText="1"/>
    </xf>
    <xf numFmtId="0" fontId="0" fillId="0" borderId="13" xfId="0" applyFill="1" applyBorder="1" applyAlignment="1">
      <alignment horizontal="right"/>
    </xf>
    <xf numFmtId="0" fontId="0" fillId="0" borderId="0" xfId="0" applyFont="1" applyBorder="1" applyAlignment="1">
      <alignment horizontal="left" vertical="top" wrapText="1"/>
    </xf>
    <xf numFmtId="0" fontId="4" fillId="0" borderId="27" xfId="0" applyFont="1" applyFill="1" applyBorder="1" applyAlignment="1">
      <alignment horizontal="center" wrapText="1"/>
    </xf>
    <xf numFmtId="0" fontId="6" fillId="0" borderId="28" xfId="0" applyFont="1" applyFill="1" applyBorder="1" applyAlignment="1">
      <alignment horizontal="center" wrapText="1"/>
    </xf>
    <xf numFmtId="0" fontId="6" fillId="0" borderId="36" xfId="0" applyFont="1" applyFill="1" applyBorder="1" applyAlignment="1">
      <alignment horizontal="center" wrapText="1"/>
    </xf>
    <xf numFmtId="0" fontId="16" fillId="0" borderId="34" xfId="0" applyFont="1" applyFill="1" applyBorder="1" applyAlignment="1">
      <alignment horizontal="center"/>
    </xf>
    <xf numFmtId="0" fontId="16" fillId="0" borderId="37" xfId="0" applyFont="1" applyFill="1" applyBorder="1" applyAlignment="1">
      <alignment horizontal="center"/>
    </xf>
    <xf numFmtId="0" fontId="16" fillId="0" borderId="35" xfId="0" applyFont="1" applyFill="1" applyBorder="1" applyAlignment="1">
      <alignment horizontal="center"/>
    </xf>
    <xf numFmtId="0" fontId="2" fillId="0" borderId="11" xfId="0" applyFont="1" applyFill="1" applyBorder="1" applyAlignment="1">
      <alignment horizontal="center"/>
    </xf>
    <xf numFmtId="0" fontId="2" fillId="0" borderId="24" xfId="0" applyFont="1" applyFill="1" applyBorder="1" applyAlignment="1">
      <alignment horizontal="center"/>
    </xf>
    <xf numFmtId="0" fontId="2" fillId="0" borderId="15" xfId="0" applyFont="1" applyFill="1" applyBorder="1" applyAlignment="1">
      <alignment horizontal="center"/>
    </xf>
    <xf numFmtId="0" fontId="2" fillId="0" borderId="48" xfId="0" applyFont="1" applyFill="1" applyBorder="1" applyAlignment="1">
      <alignment horizontal="center"/>
    </xf>
    <xf numFmtId="0" fontId="1" fillId="0" borderId="44" xfId="0" applyFont="1" applyFill="1" applyBorder="1" applyAlignment="1">
      <alignment horizontal="center"/>
    </xf>
    <xf numFmtId="0" fontId="1" fillId="0" borderId="45" xfId="0" applyFont="1" applyFill="1" applyBorder="1" applyAlignment="1">
      <alignment horizontal="center"/>
    </xf>
    <xf numFmtId="14" fontId="1" fillId="36" borderId="44" xfId="0" applyNumberFormat="1" applyFont="1" applyFill="1" applyBorder="1" applyAlignment="1">
      <alignment horizontal="center"/>
    </xf>
    <xf numFmtId="0" fontId="1" fillId="36" borderId="49" xfId="0" applyFont="1" applyFill="1" applyBorder="1" applyAlignment="1">
      <alignment horizontal="center"/>
    </xf>
    <xf numFmtId="0" fontId="1" fillId="36" borderId="45" xfId="0" applyFont="1" applyFill="1"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6" xfId="0" applyFont="1" applyFill="1" applyBorder="1" applyAlignment="1">
      <alignment horizontal="center"/>
    </xf>
    <xf numFmtId="0" fontId="0" fillId="0" borderId="10" xfId="0" applyFill="1" applyBorder="1" applyAlignment="1">
      <alignment horizontal="right"/>
    </xf>
    <xf numFmtId="0" fontId="0" fillId="0" borderId="0" xfId="0" applyFill="1" applyBorder="1" applyAlignment="1">
      <alignment horizontal="right"/>
    </xf>
    <xf numFmtId="0" fontId="0" fillId="0" borderId="12" xfId="0" applyFill="1" applyBorder="1" applyAlignment="1">
      <alignment horizontal="right"/>
    </xf>
    <xf numFmtId="0" fontId="0" fillId="0" borderId="16" xfId="0" applyFont="1" applyFill="1" applyBorder="1" applyAlignment="1">
      <alignment horizontal="right"/>
    </xf>
    <xf numFmtId="0" fontId="0" fillId="0" borderId="14" xfId="0" applyFont="1" applyFill="1" applyBorder="1" applyAlignment="1">
      <alignment horizontal="right"/>
    </xf>
    <xf numFmtId="0" fontId="0" fillId="0" borderId="13" xfId="0" applyFill="1" applyBorder="1" applyAlignment="1">
      <alignment/>
    </xf>
    <xf numFmtId="0" fontId="0" fillId="0" borderId="16" xfId="0" applyFill="1" applyBorder="1" applyAlignment="1">
      <alignment/>
    </xf>
    <xf numFmtId="0" fontId="0" fillId="0" borderId="14" xfId="0" applyFill="1" applyBorder="1" applyAlignment="1">
      <alignment/>
    </xf>
    <xf numFmtId="0" fontId="1" fillId="0" borderId="30" xfId="0" applyFont="1" applyFill="1" applyBorder="1" applyAlignment="1">
      <alignment horizontal="left"/>
    </xf>
    <xf numFmtId="0" fontId="1" fillId="0" borderId="50" xfId="0" applyFont="1" applyFill="1" applyBorder="1" applyAlignment="1">
      <alignment horizontal="left"/>
    </xf>
    <xf numFmtId="0" fontId="1" fillId="0" borderId="16" xfId="0" applyFont="1" applyFill="1" applyBorder="1" applyAlignment="1">
      <alignment horizontal="left"/>
    </xf>
    <xf numFmtId="0" fontId="0" fillId="0" borderId="10" xfId="0" applyFill="1" applyBorder="1" applyAlignment="1">
      <alignment horizontal="center"/>
    </xf>
    <xf numFmtId="0" fontId="0" fillId="0" borderId="0" xfId="0" applyFill="1" applyBorder="1" applyAlignment="1">
      <alignment horizontal="center"/>
    </xf>
    <xf numFmtId="0" fontId="0" fillId="0" borderId="12" xfId="0" applyFill="1" applyBorder="1" applyAlignment="1">
      <alignment horizont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28575</xdr:rowOff>
    </xdr:from>
    <xdr:to>
      <xdr:col>0</xdr:col>
      <xdr:colOff>542925</xdr:colOff>
      <xdr:row>1</xdr:row>
      <xdr:rowOff>114300</xdr:rowOff>
    </xdr:to>
    <xdr:pic>
      <xdr:nvPicPr>
        <xdr:cNvPr id="1" name="Picture 2" descr="logo-miur"/>
        <xdr:cNvPicPr preferRelativeResize="1">
          <a:picLocks noChangeAspect="1"/>
        </xdr:cNvPicPr>
      </xdr:nvPicPr>
      <xdr:blipFill>
        <a:blip r:embed="rId1"/>
        <a:stretch>
          <a:fillRect/>
        </a:stretch>
      </xdr:blipFill>
      <xdr:spPr>
        <a:xfrm>
          <a:off x="104775" y="28575"/>
          <a:ext cx="438150" cy="495300"/>
        </a:xfrm>
        <a:prstGeom prst="rect">
          <a:avLst/>
        </a:prstGeom>
        <a:noFill/>
        <a:ln w="9525" cmpd="sng">
          <a:noFill/>
        </a:ln>
      </xdr:spPr>
    </xdr:pic>
    <xdr:clientData/>
  </xdr:twoCellAnchor>
  <xdr:twoCellAnchor>
    <xdr:from>
      <xdr:col>0</xdr:col>
      <xdr:colOff>104775</xdr:colOff>
      <xdr:row>0</xdr:row>
      <xdr:rowOff>28575</xdr:rowOff>
    </xdr:from>
    <xdr:to>
      <xdr:col>0</xdr:col>
      <xdr:colOff>542925</xdr:colOff>
      <xdr:row>1</xdr:row>
      <xdr:rowOff>114300</xdr:rowOff>
    </xdr:to>
    <xdr:pic>
      <xdr:nvPicPr>
        <xdr:cNvPr id="2" name="Picture 2" descr="logo-miur"/>
        <xdr:cNvPicPr preferRelativeResize="1">
          <a:picLocks noChangeAspect="1"/>
        </xdr:cNvPicPr>
      </xdr:nvPicPr>
      <xdr:blipFill>
        <a:blip r:embed="rId1"/>
        <a:stretch>
          <a:fillRect/>
        </a:stretch>
      </xdr:blipFill>
      <xdr:spPr>
        <a:xfrm>
          <a:off x="104775" y="28575"/>
          <a:ext cx="438150" cy="495300"/>
        </a:xfrm>
        <a:prstGeom prst="rect">
          <a:avLst/>
        </a:prstGeom>
        <a:noFill/>
        <a:ln w="9525" cmpd="sng">
          <a:noFill/>
        </a:ln>
      </xdr:spPr>
    </xdr:pic>
    <xdr:clientData/>
  </xdr:twoCellAnchor>
  <xdr:twoCellAnchor>
    <xdr:from>
      <xdr:col>7</xdr:col>
      <xdr:colOff>333375</xdr:colOff>
      <xdr:row>0</xdr:row>
      <xdr:rowOff>38100</xdr:rowOff>
    </xdr:from>
    <xdr:to>
      <xdr:col>8</xdr:col>
      <xdr:colOff>304800</xdr:colOff>
      <xdr:row>1</xdr:row>
      <xdr:rowOff>114300</xdr:rowOff>
    </xdr:to>
    <xdr:pic>
      <xdr:nvPicPr>
        <xdr:cNvPr id="3" name="Picture 29" descr="LOGO"/>
        <xdr:cNvPicPr preferRelativeResize="1">
          <a:picLocks noChangeAspect="1"/>
        </xdr:cNvPicPr>
      </xdr:nvPicPr>
      <xdr:blipFill>
        <a:blip r:embed="rId2"/>
        <a:stretch>
          <a:fillRect/>
        </a:stretch>
      </xdr:blipFill>
      <xdr:spPr>
        <a:xfrm>
          <a:off x="5238750" y="38100"/>
          <a:ext cx="466725" cy="485775"/>
        </a:xfrm>
        <a:prstGeom prst="rect">
          <a:avLst/>
        </a:prstGeom>
        <a:noFill/>
        <a:ln w="9525" cmpd="sng">
          <a:noFill/>
        </a:ln>
      </xdr:spPr>
    </xdr:pic>
    <xdr:clientData/>
  </xdr:twoCellAnchor>
  <xdr:twoCellAnchor editAs="oneCell">
    <xdr:from>
      <xdr:col>7</xdr:col>
      <xdr:colOff>333375</xdr:colOff>
      <xdr:row>0</xdr:row>
      <xdr:rowOff>38100</xdr:rowOff>
    </xdr:from>
    <xdr:to>
      <xdr:col>9</xdr:col>
      <xdr:colOff>85725</xdr:colOff>
      <xdr:row>1</xdr:row>
      <xdr:rowOff>133350</xdr:rowOff>
    </xdr:to>
    <xdr:pic>
      <xdr:nvPicPr>
        <xdr:cNvPr id="4" name="Immagine 4"/>
        <xdr:cNvPicPr preferRelativeResize="1">
          <a:picLocks noChangeAspect="1"/>
        </xdr:cNvPicPr>
      </xdr:nvPicPr>
      <xdr:blipFill>
        <a:blip r:embed="rId3"/>
        <a:stretch>
          <a:fillRect/>
        </a:stretch>
      </xdr:blipFill>
      <xdr:spPr>
        <a:xfrm>
          <a:off x="5238750" y="38100"/>
          <a:ext cx="69532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9"/>
  <sheetViews>
    <sheetView zoomScalePageLayoutView="0" workbookViewId="0" topLeftCell="A1">
      <selection activeCell="A17" sqref="A17"/>
    </sheetView>
  </sheetViews>
  <sheetFormatPr defaultColWidth="9.140625" defaultRowHeight="12.75"/>
  <cols>
    <col min="1" max="1" width="139.140625" style="0" customWidth="1"/>
  </cols>
  <sheetData>
    <row r="1" ht="25.5" customHeight="1">
      <c r="A1" s="72" t="s">
        <v>76</v>
      </c>
    </row>
    <row r="2" ht="17.25">
      <c r="A2" s="73"/>
    </row>
    <row r="3" ht="36">
      <c r="A3" s="74" t="s">
        <v>81</v>
      </c>
    </row>
    <row r="4" ht="18">
      <c r="A4" s="74"/>
    </row>
    <row r="5" ht="18">
      <c r="A5" s="75" t="s">
        <v>77</v>
      </c>
    </row>
    <row r="6" ht="36">
      <c r="A6" s="75" t="s">
        <v>78</v>
      </c>
    </row>
    <row r="7" ht="36">
      <c r="A7" s="75" t="s">
        <v>79</v>
      </c>
    </row>
    <row r="8" ht="36">
      <c r="A8" s="75" t="s">
        <v>80</v>
      </c>
    </row>
    <row r="9" ht="18">
      <c r="A9" s="74"/>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117"/>
  <sheetViews>
    <sheetView tabSelected="1" zoomScalePageLayoutView="0" workbookViewId="0" topLeftCell="A1">
      <selection activeCell="C10" sqref="C10:D10"/>
    </sheetView>
  </sheetViews>
  <sheetFormatPr defaultColWidth="9.140625" defaultRowHeight="12.75"/>
  <cols>
    <col min="1" max="1" width="10.28125" style="0" customWidth="1"/>
    <col min="2" max="2" width="10.00390625" style="0" customWidth="1"/>
    <col min="3" max="3" width="9.8515625" style="0" customWidth="1"/>
    <col min="4" max="4" width="8.28125" style="0" customWidth="1"/>
    <col min="5" max="5" width="18.140625" style="0" customWidth="1"/>
    <col min="6" max="6" width="7.28125" style="0" customWidth="1"/>
    <col min="7" max="7" width="9.7109375" style="0" customWidth="1"/>
    <col min="8" max="8" width="7.421875" style="0" customWidth="1"/>
    <col min="9" max="9" width="6.7109375" style="0" customWidth="1"/>
  </cols>
  <sheetData>
    <row r="1" spans="1:9" ht="32.25" customHeight="1">
      <c r="A1" s="191" t="s">
        <v>92</v>
      </c>
      <c r="B1" s="192"/>
      <c r="C1" s="192"/>
      <c r="D1" s="192"/>
      <c r="E1" s="192"/>
      <c r="F1" s="192"/>
      <c r="G1" s="192"/>
      <c r="H1" s="192"/>
      <c r="I1" s="193"/>
    </row>
    <row r="2" spans="1:9" ht="11.25" customHeight="1">
      <c r="A2" s="194" t="s">
        <v>104</v>
      </c>
      <c r="B2" s="195"/>
      <c r="C2" s="195"/>
      <c r="D2" s="195"/>
      <c r="E2" s="195"/>
      <c r="F2" s="195"/>
      <c r="G2" s="195"/>
      <c r="H2" s="195"/>
      <c r="I2" s="196"/>
    </row>
    <row r="3" spans="1:11" s="79" customFormat="1" ht="16.5" customHeight="1">
      <c r="A3" s="78" t="s">
        <v>82</v>
      </c>
      <c r="B3" s="106"/>
      <c r="C3" s="135"/>
      <c r="D3" s="135"/>
      <c r="E3" s="135"/>
      <c r="F3" s="135"/>
      <c r="G3" s="135"/>
      <c r="H3" s="135"/>
      <c r="I3" s="135"/>
      <c r="K3" s="80"/>
    </row>
    <row r="4" spans="1:11" s="79" customFormat="1" ht="15" customHeight="1">
      <c r="A4" s="78" t="s">
        <v>83</v>
      </c>
      <c r="B4" s="136"/>
      <c r="C4" s="136"/>
      <c r="D4" s="136"/>
      <c r="E4" s="136"/>
      <c r="F4" s="107" t="s">
        <v>84</v>
      </c>
      <c r="G4" s="137"/>
      <c r="H4" s="134"/>
      <c r="I4" s="134"/>
      <c r="K4" s="80"/>
    </row>
    <row r="5" spans="1:11" s="79" customFormat="1" ht="15" customHeight="1">
      <c r="A5" s="78" t="s">
        <v>85</v>
      </c>
      <c r="B5" s="138"/>
      <c r="C5" s="134"/>
      <c r="D5" s="107" t="s">
        <v>86</v>
      </c>
      <c r="E5" s="136"/>
      <c r="F5" s="136"/>
      <c r="G5" s="136"/>
      <c r="H5" s="136"/>
      <c r="I5" s="136"/>
      <c r="K5" s="80"/>
    </row>
    <row r="6" spans="1:11" s="79" customFormat="1" ht="15" customHeight="1">
      <c r="A6" s="78"/>
      <c r="B6" s="126"/>
      <c r="C6" s="133" t="s">
        <v>105</v>
      </c>
      <c r="D6" s="133"/>
      <c r="E6" s="133"/>
      <c r="F6" s="133"/>
      <c r="G6" s="133"/>
      <c r="H6" s="133"/>
      <c r="I6" s="133"/>
      <c r="K6" s="80"/>
    </row>
    <row r="7" spans="1:11" s="79" customFormat="1" ht="15" customHeight="1">
      <c r="A7" s="78"/>
      <c r="B7" s="126"/>
      <c r="C7" s="133"/>
      <c r="D7" s="133"/>
      <c r="E7" s="133"/>
      <c r="F7" s="133"/>
      <c r="G7" s="133"/>
      <c r="H7" s="133"/>
      <c r="I7" s="133"/>
      <c r="J7" s="81"/>
      <c r="K7" s="80"/>
    </row>
    <row r="8" spans="1:10" s="79" customFormat="1" ht="15" customHeight="1">
      <c r="A8" s="78" t="s">
        <v>87</v>
      </c>
      <c r="B8" s="108"/>
      <c r="C8" s="108"/>
      <c r="D8" s="109"/>
      <c r="E8" s="134"/>
      <c r="F8" s="134"/>
      <c r="G8" s="134"/>
      <c r="H8" s="134"/>
      <c r="I8" s="134"/>
      <c r="J8" s="81"/>
    </row>
    <row r="9" spans="1:10" s="79" customFormat="1" ht="51.75" customHeight="1">
      <c r="A9" s="127" t="s">
        <v>106</v>
      </c>
      <c r="B9" s="127"/>
      <c r="C9" s="127"/>
      <c r="D9" s="127"/>
      <c r="E9" s="127"/>
      <c r="F9" s="127"/>
      <c r="G9" s="127"/>
      <c r="H9" s="127"/>
      <c r="I9" s="127"/>
      <c r="J9" s="81"/>
    </row>
    <row r="10" spans="1:9" s="2" customFormat="1" ht="15.75" customHeight="1" thickBot="1">
      <c r="A10" s="76" t="s">
        <v>46</v>
      </c>
      <c r="B10" s="77"/>
      <c r="C10" s="144"/>
      <c r="D10" s="145"/>
      <c r="E10" s="201" t="s">
        <v>88</v>
      </c>
      <c r="F10" s="202"/>
      <c r="G10" s="203"/>
      <c r="H10" s="204"/>
      <c r="I10" s="205"/>
    </row>
    <row r="11" spans="1:9" ht="14.25" thickBot="1">
      <c r="A11" s="197" t="s">
        <v>26</v>
      </c>
      <c r="B11" s="198"/>
      <c r="C11" s="199"/>
      <c r="D11" s="199"/>
      <c r="E11" s="199"/>
      <c r="F11" s="199"/>
      <c r="G11" s="199"/>
      <c r="H11" s="199"/>
      <c r="I11" s="200"/>
    </row>
    <row r="12" spans="1:9" ht="13.5" thickBot="1">
      <c r="A12" s="172" t="s">
        <v>0</v>
      </c>
      <c r="B12" s="173"/>
      <c r="C12" s="173"/>
      <c r="D12" s="173"/>
      <c r="E12" s="173"/>
      <c r="F12" s="174"/>
      <c r="G12" s="71" t="s">
        <v>1</v>
      </c>
      <c r="H12" s="175" t="s">
        <v>2</v>
      </c>
      <c r="I12" s="176"/>
    </row>
    <row r="13" spans="1:9" ht="15" customHeight="1">
      <c r="A13" s="149" t="s">
        <v>91</v>
      </c>
      <c r="B13" s="150"/>
      <c r="C13" s="150"/>
      <c r="D13" s="150"/>
      <c r="E13" s="150"/>
      <c r="F13" s="151"/>
      <c r="G13" s="82"/>
      <c r="H13" s="82"/>
      <c r="I13" s="83"/>
    </row>
    <row r="14" spans="1:10" ht="15" customHeight="1" thickBot="1">
      <c r="A14" s="16" t="s">
        <v>3</v>
      </c>
      <c r="B14" s="17"/>
      <c r="C14" s="58" t="s">
        <v>23</v>
      </c>
      <c r="D14" s="28">
        <v>0</v>
      </c>
      <c r="E14" s="58" t="s">
        <v>21</v>
      </c>
      <c r="F14" s="28">
        <v>0</v>
      </c>
      <c r="G14" s="84">
        <f>IF(F14&lt;=D14,(D14+F14)*6,IF(F14&gt;D14,11111111111))</f>
        <v>0</v>
      </c>
      <c r="H14" s="85"/>
      <c r="I14" s="86"/>
      <c r="J14" s="2"/>
    </row>
    <row r="15" spans="1:9" ht="0.75" customHeight="1" hidden="1" thickBot="1" thickTop="1">
      <c r="A15" s="177" t="s">
        <v>40</v>
      </c>
      <c r="B15" s="152"/>
      <c r="C15" s="152"/>
      <c r="D15" s="152"/>
      <c r="E15" s="152"/>
      <c r="F15" s="153"/>
      <c r="G15" s="69"/>
      <c r="H15" s="87"/>
      <c r="I15" s="88"/>
    </row>
    <row r="16" spans="1:9" ht="12.75" customHeight="1" hidden="1" thickBot="1">
      <c r="A16" s="146" t="s">
        <v>49</v>
      </c>
      <c r="B16" s="147"/>
      <c r="C16" s="147"/>
      <c r="D16" s="147"/>
      <c r="E16" s="147"/>
      <c r="F16" s="148"/>
      <c r="G16" s="89"/>
      <c r="H16" s="90"/>
      <c r="I16" s="91"/>
    </row>
    <row r="17" spans="1:9" ht="12.75" customHeight="1" hidden="1" thickBot="1">
      <c r="A17" s="14"/>
      <c r="B17" s="15"/>
      <c r="C17" s="58" t="s">
        <v>23</v>
      </c>
      <c r="D17" s="28">
        <v>0</v>
      </c>
      <c r="E17" s="58" t="s">
        <v>21</v>
      </c>
      <c r="F17" s="28">
        <v>0</v>
      </c>
      <c r="G17" s="84">
        <f>IF(F17&lt;=D17,(D17+F17)*6,IF(F17&gt;D17,1111111111))</f>
        <v>0</v>
      </c>
      <c r="H17" s="85"/>
      <c r="I17" s="86"/>
    </row>
    <row r="18" spans="1:9" ht="15" customHeight="1" thickTop="1">
      <c r="A18" s="149" t="s">
        <v>89</v>
      </c>
      <c r="B18" s="150"/>
      <c r="C18" s="152"/>
      <c r="D18" s="152"/>
      <c r="E18" s="152"/>
      <c r="F18" s="153"/>
      <c r="G18" s="69"/>
      <c r="H18" s="82"/>
      <c r="I18" s="83"/>
    </row>
    <row r="19" spans="1:10" ht="15" customHeight="1" thickBot="1">
      <c r="A19" s="157" t="s">
        <v>50</v>
      </c>
      <c r="B19" s="158"/>
      <c r="C19" s="158"/>
      <c r="D19" s="158"/>
      <c r="E19" s="159"/>
      <c r="F19" s="30">
        <v>0</v>
      </c>
      <c r="G19" s="67">
        <f>IF(F19&lt;=D14,F19*6,IF(F19&gt;D14,111111111111))</f>
        <v>0</v>
      </c>
      <c r="H19" s="85"/>
      <c r="I19" s="86"/>
      <c r="J19" s="1"/>
    </row>
    <row r="20" spans="1:10" ht="12.75" customHeight="1" hidden="1" thickBot="1" thickTop="1">
      <c r="A20" s="149" t="s">
        <v>39</v>
      </c>
      <c r="B20" s="150"/>
      <c r="C20" s="150"/>
      <c r="D20" s="150"/>
      <c r="E20" s="150"/>
      <c r="F20" s="151"/>
      <c r="G20" s="32"/>
      <c r="H20" s="82"/>
      <c r="I20" s="83"/>
      <c r="J20" s="1"/>
    </row>
    <row r="21" spans="1:10" ht="12.75" customHeight="1" hidden="1" thickBot="1">
      <c r="A21" s="189" t="s">
        <v>51</v>
      </c>
      <c r="B21" s="129"/>
      <c r="C21" s="129"/>
      <c r="D21" s="129"/>
      <c r="E21" s="130"/>
      <c r="F21" s="30">
        <v>0</v>
      </c>
      <c r="G21" s="67">
        <f>F21*3</f>
        <v>0</v>
      </c>
      <c r="H21" s="85"/>
      <c r="I21" s="86"/>
      <c r="J21" s="1"/>
    </row>
    <row r="22" spans="1:9" ht="15" customHeight="1" thickTop="1">
      <c r="A22" s="154" t="s">
        <v>90</v>
      </c>
      <c r="B22" s="155"/>
      <c r="C22" s="155"/>
      <c r="D22" s="155"/>
      <c r="E22" s="155"/>
      <c r="F22" s="148"/>
      <c r="G22" s="32"/>
      <c r="H22" s="82"/>
      <c r="I22" s="83"/>
    </row>
    <row r="23" spans="1:9" ht="15" customHeight="1">
      <c r="A23" s="146" t="s">
        <v>70</v>
      </c>
      <c r="B23" s="147"/>
      <c r="C23" s="147"/>
      <c r="D23" s="147"/>
      <c r="E23" s="147"/>
      <c r="F23" s="148"/>
      <c r="G23" s="32"/>
      <c r="H23" s="82"/>
      <c r="I23" s="83"/>
    </row>
    <row r="24" spans="1:9" ht="15" customHeight="1" thickBot="1">
      <c r="A24" s="25"/>
      <c r="B24" s="19"/>
      <c r="C24" s="58" t="s">
        <v>23</v>
      </c>
      <c r="D24" s="28">
        <v>0</v>
      </c>
      <c r="E24" s="58" t="s">
        <v>21</v>
      </c>
      <c r="F24" s="28">
        <v>0</v>
      </c>
      <c r="G24" s="84">
        <f>IF(F24&lt;=D24,(D24+F24)*3,IF(F24&gt;D24,1111111111))</f>
        <v>0</v>
      </c>
      <c r="H24" s="85"/>
      <c r="I24" s="86"/>
    </row>
    <row r="25" spans="1:9" ht="12.75" customHeight="1" thickTop="1">
      <c r="A25" s="156" t="s">
        <v>52</v>
      </c>
      <c r="B25" s="147"/>
      <c r="C25" s="147"/>
      <c r="D25" s="147"/>
      <c r="E25" s="147"/>
      <c r="F25" s="148"/>
      <c r="G25" s="69"/>
      <c r="H25" s="82"/>
      <c r="I25" s="83"/>
    </row>
    <row r="26" spans="1:9" ht="12.75" customHeight="1" thickBot="1">
      <c r="A26" s="35"/>
      <c r="B26" s="7"/>
      <c r="C26" s="7"/>
      <c r="D26" s="7"/>
      <c r="E26" s="59" t="s">
        <v>32</v>
      </c>
      <c r="F26" s="30">
        <v>0</v>
      </c>
      <c r="G26" s="84">
        <f>IF(F26&lt;=D24,F26*3,IF(F26&gt;D24,111111111))</f>
        <v>0</v>
      </c>
      <c r="H26" s="85"/>
      <c r="I26" s="86"/>
    </row>
    <row r="27" spans="1:9" ht="12.75" customHeight="1" thickTop="1">
      <c r="A27" s="154" t="s">
        <v>22</v>
      </c>
      <c r="B27" s="182"/>
      <c r="C27" s="182"/>
      <c r="D27" s="182"/>
      <c r="E27" s="182"/>
      <c r="F27" s="168"/>
      <c r="G27" s="32"/>
      <c r="H27" s="82"/>
      <c r="I27" s="83"/>
    </row>
    <row r="28" spans="1:9" ht="12.75" customHeight="1">
      <c r="A28" s="146" t="s">
        <v>33</v>
      </c>
      <c r="B28" s="147"/>
      <c r="C28" s="147"/>
      <c r="D28" s="147"/>
      <c r="E28" s="147"/>
      <c r="F28" s="148"/>
      <c r="G28" s="92"/>
      <c r="H28" s="93"/>
      <c r="I28" s="83"/>
    </row>
    <row r="29" spans="1:9" ht="12.75" customHeight="1" thickBot="1">
      <c r="A29" s="214" t="s">
        <v>53</v>
      </c>
      <c r="B29" s="215"/>
      <c r="C29" s="215"/>
      <c r="D29" s="215"/>
      <c r="E29" s="216"/>
      <c r="F29" s="30"/>
      <c r="G29" s="67">
        <f>F29*3</f>
        <v>0</v>
      </c>
      <c r="H29" s="94"/>
      <c r="I29" s="86"/>
    </row>
    <row r="30" spans="1:10" ht="12.75" customHeight="1" thickTop="1">
      <c r="A30" s="177" t="s">
        <v>19</v>
      </c>
      <c r="B30" s="152"/>
      <c r="C30" s="152"/>
      <c r="D30" s="152"/>
      <c r="E30" s="152"/>
      <c r="F30" s="151"/>
      <c r="G30" s="69"/>
      <c r="H30" s="82"/>
      <c r="I30" s="83"/>
      <c r="J30" s="2"/>
    </row>
    <row r="31" spans="1:9" ht="12.75" customHeight="1">
      <c r="A31" s="178" t="s">
        <v>54</v>
      </c>
      <c r="B31" s="150"/>
      <c r="C31" s="150"/>
      <c r="D31" s="150"/>
      <c r="E31" s="150"/>
      <c r="F31" s="151"/>
      <c r="G31" s="32"/>
      <c r="H31" s="82"/>
      <c r="I31" s="83"/>
    </row>
    <row r="32" spans="1:9" ht="12.75" customHeight="1" thickBot="1">
      <c r="A32" s="14"/>
      <c r="B32" s="15"/>
      <c r="C32" s="58" t="s">
        <v>23</v>
      </c>
      <c r="D32" s="37">
        <v>0</v>
      </c>
      <c r="E32" s="58" t="s">
        <v>21</v>
      </c>
      <c r="F32" s="37">
        <v>0</v>
      </c>
      <c r="G32" s="33"/>
      <c r="H32" s="85"/>
      <c r="I32" s="86"/>
    </row>
    <row r="33" spans="1:9" ht="12.75" customHeight="1" thickTop="1">
      <c r="A33" s="156" t="s">
        <v>20</v>
      </c>
      <c r="B33" s="147"/>
      <c r="C33" s="147"/>
      <c r="D33" s="147"/>
      <c r="E33" s="147"/>
      <c r="F33" s="148"/>
      <c r="G33" s="32"/>
      <c r="H33" s="82"/>
      <c r="I33" s="83"/>
    </row>
    <row r="34" spans="1:9" ht="12.75" customHeight="1">
      <c r="A34" s="146" t="s">
        <v>55</v>
      </c>
      <c r="B34" s="147"/>
      <c r="C34" s="147"/>
      <c r="D34" s="147"/>
      <c r="E34" s="147"/>
      <c r="F34" s="148"/>
      <c r="G34" s="32"/>
      <c r="H34" s="82"/>
      <c r="I34" s="83"/>
    </row>
    <row r="35" spans="1:9" ht="12.75" customHeight="1" thickBot="1">
      <c r="A35" s="26"/>
      <c r="B35" s="27"/>
      <c r="C35" s="58" t="s">
        <v>23</v>
      </c>
      <c r="D35" s="37">
        <v>0</v>
      </c>
      <c r="E35" s="61" t="s">
        <v>21</v>
      </c>
      <c r="F35" s="37">
        <v>0</v>
      </c>
      <c r="G35" s="33"/>
      <c r="H35" s="85"/>
      <c r="I35" s="86"/>
    </row>
    <row r="36" spans="1:9" ht="12.75" customHeight="1" thickBot="1" thickTop="1">
      <c r="A36" s="160" t="s">
        <v>34</v>
      </c>
      <c r="B36" s="161"/>
      <c r="C36" s="60" t="s">
        <v>23</v>
      </c>
      <c r="D36" s="48">
        <f>D32+D35</f>
        <v>0</v>
      </c>
      <c r="E36" s="60" t="s">
        <v>21</v>
      </c>
      <c r="F36" s="48">
        <f>F32+F35</f>
        <v>0</v>
      </c>
      <c r="G36" s="32"/>
      <c r="H36" s="93"/>
      <c r="I36" s="83"/>
    </row>
    <row r="37" spans="1:9" ht="12.75" customHeight="1" thickBot="1" thickTop="1">
      <c r="A37" s="52"/>
      <c r="B37" s="53"/>
      <c r="C37" s="54" t="s">
        <v>48</v>
      </c>
      <c r="D37" s="55">
        <f>IF(D36&lt;=4,D36*3,IF(D36&gt;4,12+(D36-4)*2))</f>
        <v>0</v>
      </c>
      <c r="E37" s="56" t="s">
        <v>56</v>
      </c>
      <c r="F37" s="55">
        <f>IF(F36&lt;=4,F36*3,IF(F36&gt;4,12+(F36-4)*2))</f>
        <v>0</v>
      </c>
      <c r="G37" s="67">
        <f>IF(F37&lt;=D37,D37+F37,IF(F37&gt;D37,111111111))</f>
        <v>0</v>
      </c>
      <c r="H37" s="95"/>
      <c r="I37" s="86"/>
    </row>
    <row r="38" spans="1:9" ht="12.75" customHeight="1" thickBot="1" thickTop="1">
      <c r="A38" s="217" t="s">
        <v>43</v>
      </c>
      <c r="B38" s="218"/>
      <c r="C38" s="218"/>
      <c r="D38" s="219"/>
      <c r="E38" s="218"/>
      <c r="F38" s="29"/>
      <c r="G38" s="67">
        <f>IF(F38&lt;=4,F38*3,IF(F38&gt;4,12+(F38-4)*2))</f>
        <v>0</v>
      </c>
      <c r="H38" s="96"/>
      <c r="I38" s="97"/>
    </row>
    <row r="39" spans="1:9" ht="12.75" customHeight="1" thickTop="1">
      <c r="A39" s="156" t="s">
        <v>57</v>
      </c>
      <c r="B39" s="147"/>
      <c r="C39" s="147"/>
      <c r="D39" s="147"/>
      <c r="E39" s="147"/>
      <c r="F39" s="148"/>
      <c r="G39" s="32"/>
      <c r="H39" s="82"/>
      <c r="I39" s="83"/>
    </row>
    <row r="40" spans="1:9" ht="12.75" customHeight="1" thickBot="1">
      <c r="A40" s="189" t="s">
        <v>42</v>
      </c>
      <c r="B40" s="129"/>
      <c r="C40" s="129"/>
      <c r="D40" s="129"/>
      <c r="E40" s="130"/>
      <c r="F40" s="30"/>
      <c r="G40" s="62">
        <f>IF(F40&lt;=D14,IF(F40&lt;=5,F40*2,IF(F40&gt;5,10+(F40-5)*3)),IF(F40&gt;D14,111111111111))</f>
        <v>0</v>
      </c>
      <c r="H40" s="85"/>
      <c r="I40" s="86"/>
    </row>
    <row r="41" spans="1:9" ht="12.75" customHeight="1" thickTop="1">
      <c r="A41" s="156" t="s">
        <v>4</v>
      </c>
      <c r="B41" s="147"/>
      <c r="C41" s="147"/>
      <c r="D41" s="147"/>
      <c r="E41" s="147"/>
      <c r="F41" s="148"/>
      <c r="G41" s="32"/>
      <c r="H41" s="82"/>
      <c r="I41" s="83"/>
    </row>
    <row r="42" spans="1:9" ht="12.75" customHeight="1" thickBot="1">
      <c r="A42" s="189" t="s">
        <v>58</v>
      </c>
      <c r="B42" s="129"/>
      <c r="C42" s="129"/>
      <c r="D42" s="129"/>
      <c r="E42" s="130"/>
      <c r="F42" s="30">
        <v>0</v>
      </c>
      <c r="G42" s="70">
        <f>F42*1</f>
        <v>0</v>
      </c>
      <c r="H42" s="85"/>
      <c r="I42" s="86"/>
    </row>
    <row r="43" spans="1:9" ht="12.75" customHeight="1" thickTop="1">
      <c r="A43" s="179" t="s">
        <v>35</v>
      </c>
      <c r="B43" s="180"/>
      <c r="C43" s="180"/>
      <c r="D43" s="180"/>
      <c r="E43" s="180"/>
      <c r="F43" s="181"/>
      <c r="G43" s="98"/>
      <c r="H43" s="82"/>
      <c r="I43" s="83"/>
    </row>
    <row r="44" spans="1:9" ht="12.75" customHeight="1">
      <c r="A44" s="146" t="s">
        <v>59</v>
      </c>
      <c r="B44" s="147"/>
      <c r="C44" s="147"/>
      <c r="D44" s="147"/>
      <c r="E44" s="147"/>
      <c r="F44" s="148"/>
      <c r="G44" s="32"/>
      <c r="H44" s="82"/>
      <c r="I44" s="83"/>
    </row>
    <row r="45" spans="1:9" ht="12.75" customHeight="1" thickBot="1">
      <c r="A45" s="142" t="s">
        <v>47</v>
      </c>
      <c r="B45" s="143"/>
      <c r="C45" s="143"/>
      <c r="D45" s="143"/>
      <c r="E45" s="185"/>
      <c r="F45" s="30">
        <v>0</v>
      </c>
      <c r="G45" s="67">
        <f>IF(F45&lt;=1,F45*10,IF(F45&gt;1,1111111111))</f>
        <v>0</v>
      </c>
      <c r="H45" s="99"/>
      <c r="I45" s="86"/>
    </row>
    <row r="46" spans="1:9" ht="8.25" customHeight="1" thickBot="1" thickTop="1">
      <c r="A46" s="7"/>
      <c r="B46" s="7"/>
      <c r="C46" s="7"/>
      <c r="D46" s="7"/>
      <c r="E46" s="7"/>
      <c r="F46" s="7"/>
      <c r="G46" s="100"/>
      <c r="H46" s="101"/>
      <c r="I46" s="101"/>
    </row>
    <row r="47" spans="1:9" ht="14.25" customHeight="1" thickBot="1">
      <c r="A47" s="164" t="s">
        <v>5</v>
      </c>
      <c r="B47" s="165"/>
      <c r="C47" s="165"/>
      <c r="D47" s="165"/>
      <c r="E47" s="165"/>
      <c r="F47" s="166"/>
      <c r="G47" s="102">
        <f>SUM(G14:G46)</f>
        <v>0</v>
      </c>
      <c r="H47" s="103"/>
      <c r="I47" s="104"/>
    </row>
    <row r="48" spans="1:9" ht="12.75" customHeight="1" thickBot="1">
      <c r="A48" s="20"/>
      <c r="B48" s="20"/>
      <c r="C48" s="20"/>
      <c r="D48" s="20"/>
      <c r="E48" s="20"/>
      <c r="F48" s="20"/>
      <c r="G48" s="3"/>
      <c r="H48" s="21"/>
      <c r="I48" s="4"/>
    </row>
    <row r="49" spans="1:9" ht="12.75" customHeight="1" thickBot="1">
      <c r="A49" s="169" t="s">
        <v>6</v>
      </c>
      <c r="B49" s="183"/>
      <c r="C49" s="183"/>
      <c r="D49" s="183"/>
      <c r="E49" s="183"/>
      <c r="F49" s="183"/>
      <c r="G49" s="183"/>
      <c r="H49" s="183"/>
      <c r="I49" s="184"/>
    </row>
    <row r="50" spans="1:9" ht="12.75" customHeight="1" thickBot="1">
      <c r="A50" s="172" t="s">
        <v>7</v>
      </c>
      <c r="B50" s="173"/>
      <c r="C50" s="173"/>
      <c r="D50" s="173"/>
      <c r="E50" s="173"/>
      <c r="F50" s="174"/>
      <c r="G50" s="71" t="s">
        <v>1</v>
      </c>
      <c r="H50" s="175" t="s">
        <v>2</v>
      </c>
      <c r="I50" s="176"/>
    </row>
    <row r="51" spans="1:9" ht="12.75" customHeight="1">
      <c r="A51" s="156" t="s">
        <v>8</v>
      </c>
      <c r="B51" s="167"/>
      <c r="C51" s="167"/>
      <c r="D51" s="167"/>
      <c r="E51" s="167"/>
      <c r="F51" s="167"/>
      <c r="G51" s="42"/>
      <c r="H51" s="5"/>
      <c r="I51" s="9"/>
    </row>
    <row r="52" spans="1:9" ht="12.75" customHeight="1">
      <c r="A52" s="220" t="s">
        <v>27</v>
      </c>
      <c r="B52" s="221"/>
      <c r="C52" s="221"/>
      <c r="D52" s="221"/>
      <c r="E52" s="221"/>
      <c r="F52" s="222"/>
      <c r="G52" s="42"/>
      <c r="H52" s="5"/>
      <c r="I52" s="9"/>
    </row>
    <row r="53" spans="1:9" ht="12.75" customHeight="1">
      <c r="A53" s="146" t="s">
        <v>60</v>
      </c>
      <c r="B53" s="147"/>
      <c r="C53" s="147"/>
      <c r="D53" s="147"/>
      <c r="E53" s="147"/>
      <c r="F53" s="148"/>
      <c r="G53" s="42"/>
      <c r="H53" s="5"/>
      <c r="I53" s="9"/>
    </row>
    <row r="54" spans="1:9" ht="12.75" customHeight="1" thickBot="1">
      <c r="A54" s="142" t="s">
        <v>28</v>
      </c>
      <c r="B54" s="143"/>
      <c r="C54" s="143"/>
      <c r="D54" s="143"/>
      <c r="E54" s="185"/>
      <c r="F54" s="30">
        <v>0</v>
      </c>
      <c r="G54" s="63">
        <f>IF(F54&lt;=1,F54*6,IF(F54&gt;1,1111111111))</f>
        <v>0</v>
      </c>
      <c r="H54" s="10"/>
      <c r="I54" s="11"/>
    </row>
    <row r="55" spans="1:9" ht="12.75" customHeight="1" thickTop="1">
      <c r="A55" s="156" t="s">
        <v>61</v>
      </c>
      <c r="B55" s="167"/>
      <c r="C55" s="167"/>
      <c r="D55" s="167"/>
      <c r="E55" s="167"/>
      <c r="F55" s="167"/>
      <c r="G55" s="46"/>
      <c r="H55" s="5"/>
      <c r="I55" s="9"/>
    </row>
    <row r="56" spans="1:9" ht="12.75" customHeight="1" thickBot="1">
      <c r="A56" s="128" t="s">
        <v>36</v>
      </c>
      <c r="B56" s="212"/>
      <c r="C56" s="212"/>
      <c r="D56" s="212"/>
      <c r="E56" s="213"/>
      <c r="F56" s="28"/>
      <c r="G56" s="41">
        <f>F56*4</f>
        <v>0</v>
      </c>
      <c r="H56" s="10"/>
      <c r="I56" s="11"/>
    </row>
    <row r="57" spans="1:9" ht="12.75" customHeight="1" thickTop="1">
      <c r="A57" s="156" t="s">
        <v>69</v>
      </c>
      <c r="B57" s="167"/>
      <c r="C57" s="167"/>
      <c r="D57" s="167"/>
      <c r="E57" s="167"/>
      <c r="F57" s="168"/>
      <c r="G57" s="44"/>
      <c r="H57" s="5"/>
      <c r="I57" s="9"/>
    </row>
    <row r="58" spans="1:9" ht="12.75" customHeight="1">
      <c r="A58" s="146" t="s">
        <v>74</v>
      </c>
      <c r="B58" s="147"/>
      <c r="C58" s="147"/>
      <c r="D58" s="147"/>
      <c r="E58" s="147"/>
      <c r="F58" s="148"/>
      <c r="G58" s="44"/>
      <c r="H58" s="5"/>
      <c r="I58" s="9"/>
    </row>
    <row r="59" spans="1:9" ht="12.75" customHeight="1" thickBot="1">
      <c r="A59" s="189" t="s">
        <v>75</v>
      </c>
      <c r="B59" s="129"/>
      <c r="C59" s="129"/>
      <c r="D59" s="129"/>
      <c r="E59" s="130"/>
      <c r="F59" s="30">
        <v>0</v>
      </c>
      <c r="G59" s="45">
        <f>F59*3</f>
        <v>0</v>
      </c>
      <c r="H59" s="25"/>
      <c r="I59" s="11"/>
    </row>
    <row r="60" spans="1:9" ht="12.75" customHeight="1" thickTop="1">
      <c r="A60" s="154" t="s">
        <v>67</v>
      </c>
      <c r="B60" s="182"/>
      <c r="C60" s="182"/>
      <c r="D60" s="182"/>
      <c r="E60" s="182"/>
      <c r="F60" s="182"/>
      <c r="G60" s="46"/>
      <c r="H60" s="5"/>
      <c r="I60" s="9"/>
    </row>
    <row r="61" spans="1:9" ht="12.75" customHeight="1">
      <c r="A61" s="146" t="s">
        <v>68</v>
      </c>
      <c r="B61" s="147"/>
      <c r="C61" s="147"/>
      <c r="D61" s="147"/>
      <c r="E61" s="147"/>
      <c r="F61" s="147"/>
      <c r="G61" s="47"/>
      <c r="H61" s="5"/>
      <c r="I61" s="9"/>
    </row>
    <row r="62" spans="1:9" ht="12.75" customHeight="1">
      <c r="A62" s="146" t="s">
        <v>29</v>
      </c>
      <c r="B62" s="147"/>
      <c r="C62" s="147"/>
      <c r="D62" s="147"/>
      <c r="E62" s="147"/>
      <c r="F62" s="147"/>
      <c r="G62" s="47"/>
      <c r="H62" s="5"/>
      <c r="I62" s="9"/>
    </row>
    <row r="63" spans="1:15" ht="12.75" customHeight="1">
      <c r="A63" s="146" t="s">
        <v>71</v>
      </c>
      <c r="B63" s="147"/>
      <c r="C63" s="147"/>
      <c r="D63" s="147"/>
      <c r="E63" s="147"/>
      <c r="F63" s="147"/>
      <c r="G63" s="47"/>
      <c r="H63" s="5"/>
      <c r="I63" s="9"/>
      <c r="N63" s="6"/>
      <c r="O63" s="6"/>
    </row>
    <row r="64" spans="1:15" ht="12.75" customHeight="1" thickBot="1">
      <c r="A64" s="142" t="s">
        <v>37</v>
      </c>
      <c r="B64" s="143"/>
      <c r="C64" s="143"/>
      <c r="D64" s="143"/>
      <c r="E64" s="143"/>
      <c r="F64" s="40">
        <v>0</v>
      </c>
      <c r="G64" s="63">
        <f>IF(F64&lt;=1,F64*6,IF(F64&gt;1,1111111111))</f>
        <v>0</v>
      </c>
      <c r="H64" s="10"/>
      <c r="I64" s="11"/>
      <c r="N64" s="6"/>
      <c r="O64" s="6"/>
    </row>
    <row r="65" spans="1:15" ht="7.5" customHeight="1" thickBot="1" thickTop="1">
      <c r="A65" s="4"/>
      <c r="B65" s="4"/>
      <c r="C65" s="4"/>
      <c r="D65" s="4"/>
      <c r="E65" s="4"/>
      <c r="F65" s="4"/>
      <c r="G65" s="43"/>
      <c r="H65" s="4"/>
      <c r="I65" s="4"/>
      <c r="N65" s="6"/>
      <c r="O65" s="6"/>
    </row>
    <row r="66" spans="1:15" ht="15.75" customHeight="1" thickBot="1">
      <c r="A66" s="164" t="s">
        <v>9</v>
      </c>
      <c r="B66" s="165"/>
      <c r="C66" s="165"/>
      <c r="D66" s="165"/>
      <c r="E66" s="165"/>
      <c r="F66" s="166"/>
      <c r="G66" s="49">
        <f>SUM(G54:G65)</f>
        <v>0</v>
      </c>
      <c r="H66" s="8"/>
      <c r="I66" s="36"/>
      <c r="N66" s="6"/>
      <c r="O66" s="6"/>
    </row>
    <row r="67" spans="1:15" ht="12.75" customHeight="1">
      <c r="A67" s="20"/>
      <c r="B67" s="20"/>
      <c r="C67" s="20"/>
      <c r="D67" s="20"/>
      <c r="E67" s="20"/>
      <c r="F67" s="20"/>
      <c r="G67" s="105"/>
      <c r="H67" s="21"/>
      <c r="I67" s="4"/>
      <c r="N67" s="6"/>
      <c r="O67" s="6"/>
    </row>
    <row r="68" spans="1:15" ht="12.75" customHeight="1">
      <c r="A68" s="20"/>
      <c r="B68" s="20"/>
      <c r="C68" s="20"/>
      <c r="D68" s="20"/>
      <c r="E68" s="20"/>
      <c r="F68" s="20"/>
      <c r="G68" s="105"/>
      <c r="H68" s="21"/>
      <c r="I68" s="4"/>
      <c r="N68" s="6"/>
      <c r="O68" s="6"/>
    </row>
    <row r="69" spans="1:15" ht="12.75" customHeight="1" thickBot="1">
      <c r="A69" s="20"/>
      <c r="B69" s="20"/>
      <c r="C69" s="20"/>
      <c r="D69" s="20"/>
      <c r="E69" s="20"/>
      <c r="F69" s="20"/>
      <c r="G69" s="105"/>
      <c r="H69" s="21"/>
      <c r="I69" s="4"/>
      <c r="N69" s="6"/>
      <c r="O69" s="6"/>
    </row>
    <row r="70" spans="1:9" ht="15.75" thickBot="1">
      <c r="A70" s="169" t="s">
        <v>10</v>
      </c>
      <c r="B70" s="170"/>
      <c r="C70" s="170"/>
      <c r="D70" s="170"/>
      <c r="E70" s="170"/>
      <c r="F70" s="170"/>
      <c r="G70" s="170"/>
      <c r="H70" s="170"/>
      <c r="I70" s="171"/>
    </row>
    <row r="71" spans="1:9" ht="13.5" thickBot="1">
      <c r="A71" s="172" t="s">
        <v>38</v>
      </c>
      <c r="B71" s="173"/>
      <c r="C71" s="173"/>
      <c r="D71" s="173"/>
      <c r="E71" s="176"/>
      <c r="F71" s="57"/>
      <c r="G71" s="39" t="s">
        <v>1</v>
      </c>
      <c r="H71" s="172" t="s">
        <v>2</v>
      </c>
      <c r="I71" s="176"/>
    </row>
    <row r="72" spans="1:9" ht="12.75">
      <c r="A72" s="156" t="s">
        <v>93</v>
      </c>
      <c r="B72" s="167"/>
      <c r="C72" s="167"/>
      <c r="D72" s="167"/>
      <c r="E72" s="167"/>
      <c r="F72" s="168"/>
      <c r="G72" s="64"/>
      <c r="H72" s="38"/>
      <c r="I72" s="9"/>
    </row>
    <row r="73" spans="1:9" ht="12.75">
      <c r="A73" s="146" t="s">
        <v>62</v>
      </c>
      <c r="B73" s="147"/>
      <c r="C73" s="147"/>
      <c r="D73" s="147"/>
      <c r="E73" s="147"/>
      <c r="F73" s="148"/>
      <c r="G73" s="64"/>
      <c r="H73" s="38"/>
      <c r="I73" s="9"/>
    </row>
    <row r="74" spans="1:14" ht="13.5" thickBot="1">
      <c r="A74" s="157" t="s">
        <v>63</v>
      </c>
      <c r="B74" s="158"/>
      <c r="C74" s="158"/>
      <c r="D74" s="158"/>
      <c r="E74" s="158"/>
      <c r="F74" s="30">
        <v>0</v>
      </c>
      <c r="G74" s="63">
        <f>IF(F74&lt;=1,F74*12,IF(F74&gt;1,1111111111))</f>
        <v>0</v>
      </c>
      <c r="H74" s="31"/>
      <c r="I74" s="11"/>
      <c r="N74" s="3"/>
    </row>
    <row r="75" spans="1:9" ht="13.5" thickTop="1">
      <c r="A75" s="156" t="s">
        <v>94</v>
      </c>
      <c r="B75" s="167"/>
      <c r="C75" s="167"/>
      <c r="D75" s="167"/>
      <c r="E75" s="167"/>
      <c r="F75" s="168"/>
      <c r="G75" s="64"/>
      <c r="H75" s="5"/>
      <c r="I75" s="9"/>
    </row>
    <row r="76" spans="1:9" ht="12.75">
      <c r="A76" s="146" t="s">
        <v>64</v>
      </c>
      <c r="B76" s="147"/>
      <c r="C76" s="147"/>
      <c r="D76" s="147"/>
      <c r="E76" s="147"/>
      <c r="F76" s="148"/>
      <c r="G76" s="64"/>
      <c r="H76" s="5"/>
      <c r="I76" s="9"/>
    </row>
    <row r="77" spans="1:9" ht="13.5" thickBot="1">
      <c r="A77" s="189" t="s">
        <v>44</v>
      </c>
      <c r="B77" s="129"/>
      <c r="C77" s="129"/>
      <c r="D77" s="129"/>
      <c r="E77" s="130"/>
      <c r="F77" s="30">
        <v>0</v>
      </c>
      <c r="G77" s="119">
        <f>F77*5</f>
        <v>0</v>
      </c>
      <c r="H77" s="10"/>
      <c r="I77" s="11"/>
    </row>
    <row r="78" spans="1:9" ht="13.5" thickTop="1">
      <c r="A78" s="154" t="s">
        <v>95</v>
      </c>
      <c r="B78" s="182"/>
      <c r="C78" s="182"/>
      <c r="D78" s="182"/>
      <c r="E78" s="182"/>
      <c r="F78" s="168"/>
      <c r="G78" s="120"/>
      <c r="H78" s="5"/>
      <c r="I78" s="9"/>
    </row>
    <row r="79" spans="1:9" ht="12.75">
      <c r="A79" s="146" t="s">
        <v>72</v>
      </c>
      <c r="B79" s="147"/>
      <c r="C79" s="147"/>
      <c r="D79" s="147"/>
      <c r="E79" s="147"/>
      <c r="F79" s="148"/>
      <c r="G79" s="121"/>
      <c r="H79" s="18"/>
      <c r="I79" s="34"/>
    </row>
    <row r="80" spans="1:9" ht="13.5" thickBot="1">
      <c r="A80" s="189" t="s">
        <v>73</v>
      </c>
      <c r="B80" s="129"/>
      <c r="C80" s="129"/>
      <c r="D80" s="129"/>
      <c r="E80" s="130"/>
      <c r="F80" s="30">
        <v>0</v>
      </c>
      <c r="G80" s="119">
        <f>F80*3</f>
        <v>0</v>
      </c>
      <c r="H80" s="10"/>
      <c r="I80" s="11"/>
    </row>
    <row r="81" spans="1:9" ht="13.5" thickTop="1">
      <c r="A81" s="156" t="s">
        <v>96</v>
      </c>
      <c r="B81" s="167"/>
      <c r="C81" s="167"/>
      <c r="D81" s="167"/>
      <c r="E81" s="167"/>
      <c r="F81" s="168"/>
      <c r="G81" s="121"/>
      <c r="H81" s="5"/>
      <c r="I81" s="9"/>
    </row>
    <row r="82" spans="1:9" ht="12.75">
      <c r="A82" s="146" t="s">
        <v>11</v>
      </c>
      <c r="B82" s="147"/>
      <c r="C82" s="147"/>
      <c r="D82" s="147"/>
      <c r="E82" s="147"/>
      <c r="F82" s="148"/>
      <c r="G82" s="121"/>
      <c r="H82" s="5"/>
      <c r="I82" s="9"/>
    </row>
    <row r="83" spans="1:9" ht="13.5" thickBot="1">
      <c r="A83" s="189" t="s">
        <v>45</v>
      </c>
      <c r="B83" s="129"/>
      <c r="C83" s="129"/>
      <c r="D83" s="129"/>
      <c r="E83" s="130"/>
      <c r="F83" s="30">
        <v>0</v>
      </c>
      <c r="G83" s="119">
        <f>F83*1</f>
        <v>0</v>
      </c>
      <c r="H83" s="10"/>
      <c r="I83" s="11"/>
    </row>
    <row r="84" spans="1:9" ht="13.5" thickTop="1">
      <c r="A84" s="156" t="s">
        <v>97</v>
      </c>
      <c r="B84" s="167"/>
      <c r="C84" s="167"/>
      <c r="D84" s="167"/>
      <c r="E84" s="167"/>
      <c r="F84" s="168"/>
      <c r="G84" s="121"/>
      <c r="H84" s="5"/>
      <c r="I84" s="9"/>
    </row>
    <row r="85" spans="1:9" ht="12.75">
      <c r="A85" s="146" t="s">
        <v>25</v>
      </c>
      <c r="B85" s="147"/>
      <c r="C85" s="147"/>
      <c r="D85" s="147"/>
      <c r="E85" s="147"/>
      <c r="F85" s="148"/>
      <c r="G85" s="121"/>
      <c r="H85" s="5"/>
      <c r="I85" s="9"/>
    </row>
    <row r="86" spans="1:9" ht="13.5" thickBot="1">
      <c r="A86" s="189" t="s">
        <v>65</v>
      </c>
      <c r="B86" s="129"/>
      <c r="C86" s="129"/>
      <c r="D86" s="129"/>
      <c r="E86" s="130"/>
      <c r="F86" s="30">
        <v>0</v>
      </c>
      <c r="G86" s="119">
        <f>F86*5</f>
        <v>0</v>
      </c>
      <c r="H86" s="10"/>
      <c r="I86" s="11"/>
    </row>
    <row r="87" spans="1:9" ht="13.5" thickTop="1">
      <c r="A87" s="156" t="s">
        <v>98</v>
      </c>
      <c r="B87" s="167"/>
      <c r="C87" s="167"/>
      <c r="D87" s="167"/>
      <c r="E87" s="167"/>
      <c r="F87" s="168"/>
      <c r="G87" s="121"/>
      <c r="H87" s="5"/>
      <c r="I87" s="9"/>
    </row>
    <row r="88" spans="1:9" ht="13.5" thickBot="1">
      <c r="A88" s="142" t="s">
        <v>30</v>
      </c>
      <c r="B88" s="143"/>
      <c r="C88" s="143"/>
      <c r="D88" s="143"/>
      <c r="E88" s="143"/>
      <c r="F88" s="30">
        <v>0</v>
      </c>
      <c r="G88" s="119">
        <f>IF(F88&lt;=1,F88*5,IF(F88&gt;1,1111111111))</f>
        <v>0</v>
      </c>
      <c r="H88" s="5"/>
      <c r="I88" s="9"/>
    </row>
    <row r="89" spans="1:9" ht="107.25" customHeight="1" thickTop="1">
      <c r="A89" s="186" t="s">
        <v>99</v>
      </c>
      <c r="B89" s="187"/>
      <c r="C89" s="187"/>
      <c r="D89" s="187"/>
      <c r="E89" s="187"/>
      <c r="F89" s="188"/>
      <c r="G89" s="122"/>
      <c r="H89" s="117"/>
      <c r="I89" s="118"/>
    </row>
    <row r="90" spans="1:9" ht="13.5" thickBot="1">
      <c r="A90" s="189" t="s">
        <v>100</v>
      </c>
      <c r="B90" s="129"/>
      <c r="C90" s="129"/>
      <c r="D90" s="129"/>
      <c r="E90" s="130"/>
      <c r="F90" s="30">
        <v>0</v>
      </c>
      <c r="G90" s="124">
        <f>IF(F90&lt;=1,F90*1,IF(F90&gt;1,1111111111))</f>
        <v>0</v>
      </c>
      <c r="H90" s="115"/>
      <c r="I90" s="116"/>
    </row>
    <row r="91" spans="1:9" ht="69.75" customHeight="1" thickTop="1">
      <c r="A91" s="190" t="s">
        <v>102</v>
      </c>
      <c r="B91" s="190"/>
      <c r="C91" s="190"/>
      <c r="D91" s="190"/>
      <c r="E91" s="190"/>
      <c r="F91" s="190"/>
      <c r="G91" s="123"/>
      <c r="H91" s="38"/>
      <c r="I91" s="9"/>
    </row>
    <row r="92" spans="1:9" ht="13.5" thickBot="1">
      <c r="A92" s="128" t="s">
        <v>101</v>
      </c>
      <c r="B92" s="129"/>
      <c r="C92" s="129"/>
      <c r="D92" s="129"/>
      <c r="E92" s="130"/>
      <c r="F92" s="40">
        <v>0</v>
      </c>
      <c r="G92" s="125">
        <f>IF(F92&lt;=1,F92*0.5,IF(F92&gt;1,1111111111))</f>
        <v>0</v>
      </c>
      <c r="H92" s="31"/>
      <c r="I92" s="11"/>
    </row>
    <row r="93" spans="1:9" ht="13.5" thickTop="1">
      <c r="A93" s="160" t="s">
        <v>103</v>
      </c>
      <c r="B93" s="161"/>
      <c r="C93" s="161"/>
      <c r="D93" s="161"/>
      <c r="E93" s="161"/>
      <c r="F93" s="206"/>
      <c r="G93" s="65"/>
      <c r="H93" s="5"/>
      <c r="I93" s="9"/>
    </row>
    <row r="94" spans="1:9" ht="13.5" thickBot="1">
      <c r="A94" s="207" t="s">
        <v>15</v>
      </c>
      <c r="B94" s="208"/>
      <c r="C94" s="208"/>
      <c r="D94" s="208"/>
      <c r="E94" s="208"/>
      <c r="F94" s="132"/>
      <c r="G94" s="114">
        <f>IF((G77+G80+G83+G86+G88+G90+G92)&gt;=10,10,IF((G77+G80+G83+G86+G88+G90+G90)&lt;10,G77+G80+G83+G86+G88+G90+G92))</f>
        <v>0</v>
      </c>
      <c r="H94" s="131"/>
      <c r="I94" s="132"/>
    </row>
    <row r="95" spans="1:9" ht="13.5" thickTop="1">
      <c r="A95" s="156" t="s">
        <v>12</v>
      </c>
      <c r="B95" s="167"/>
      <c r="C95" s="167"/>
      <c r="D95" s="167"/>
      <c r="E95" s="167"/>
      <c r="F95" s="168"/>
      <c r="G95" s="68"/>
      <c r="H95" s="5"/>
      <c r="I95" s="9"/>
    </row>
    <row r="96" spans="1:9" ht="12.75">
      <c r="A96" s="146" t="s">
        <v>13</v>
      </c>
      <c r="B96" s="147"/>
      <c r="C96" s="147"/>
      <c r="D96" s="147"/>
      <c r="E96" s="147"/>
      <c r="F96" s="148"/>
      <c r="G96" s="68"/>
      <c r="H96" s="5"/>
      <c r="I96" s="9"/>
    </row>
    <row r="97" spans="1:9" ht="12.75">
      <c r="A97" s="146" t="s">
        <v>14</v>
      </c>
      <c r="B97" s="147"/>
      <c r="C97" s="147"/>
      <c r="D97" s="147"/>
      <c r="E97" s="147"/>
      <c r="F97" s="148"/>
      <c r="G97" s="68"/>
      <c r="H97" s="5"/>
      <c r="I97" s="9"/>
    </row>
    <row r="98" spans="1:9" ht="12.75">
      <c r="A98" s="146" t="s">
        <v>66</v>
      </c>
      <c r="B98" s="147"/>
      <c r="C98" s="147"/>
      <c r="D98" s="147"/>
      <c r="E98" s="147"/>
      <c r="F98" s="148"/>
      <c r="G98" s="68"/>
      <c r="H98" s="38"/>
      <c r="I98" s="9"/>
    </row>
    <row r="99" spans="1:11" ht="13.5" thickBot="1">
      <c r="A99" s="209" t="s">
        <v>41</v>
      </c>
      <c r="B99" s="210"/>
      <c r="C99" s="210"/>
      <c r="D99" s="210"/>
      <c r="E99" s="211"/>
      <c r="F99" s="111"/>
      <c r="G99" s="110">
        <f>IF(F99&lt;=3,F99*1,IF(F99&gt;3,1111111111))</f>
        <v>0</v>
      </c>
      <c r="H99" s="38"/>
      <c r="I99" s="9"/>
      <c r="K99" s="12"/>
    </row>
    <row r="100" spans="1:9" ht="15.75" thickBot="1">
      <c r="A100" s="164" t="s">
        <v>31</v>
      </c>
      <c r="B100" s="165"/>
      <c r="C100" s="165"/>
      <c r="D100" s="165"/>
      <c r="E100" s="165"/>
      <c r="F100" s="166"/>
      <c r="G100" s="112">
        <f>G99+G94+G74</f>
        <v>0</v>
      </c>
      <c r="H100" s="8"/>
      <c r="I100" s="36"/>
    </row>
    <row r="101" spans="1:9" ht="12.75">
      <c r="A101" s="7"/>
      <c r="B101" s="7"/>
      <c r="C101" s="7"/>
      <c r="D101" s="7"/>
      <c r="E101" s="7"/>
      <c r="F101" s="7"/>
      <c r="G101" s="50"/>
      <c r="H101" s="24"/>
      <c r="I101" s="4"/>
    </row>
    <row r="102" spans="1:9" ht="13.5" thickBot="1">
      <c r="A102" s="3"/>
      <c r="B102" s="3"/>
      <c r="C102" s="3"/>
      <c r="D102" s="3"/>
      <c r="E102" s="3"/>
      <c r="F102" s="3"/>
      <c r="G102" s="51"/>
      <c r="H102" s="3"/>
      <c r="I102" s="3"/>
    </row>
    <row r="103" spans="1:9" ht="15.75" thickBot="1">
      <c r="A103" s="164" t="s">
        <v>24</v>
      </c>
      <c r="B103" s="165"/>
      <c r="C103" s="165"/>
      <c r="D103" s="165"/>
      <c r="E103" s="165"/>
      <c r="F103" s="166"/>
      <c r="G103" s="51"/>
      <c r="H103" s="3"/>
      <c r="I103" s="3"/>
    </row>
    <row r="104" spans="1:9" ht="13.5" thickBot="1">
      <c r="A104" s="3"/>
      <c r="B104" s="3"/>
      <c r="C104" s="3"/>
      <c r="D104" s="3"/>
      <c r="E104" s="3"/>
      <c r="F104" s="3"/>
      <c r="G104" s="51"/>
      <c r="H104" s="3"/>
      <c r="I104" s="3"/>
    </row>
    <row r="105" spans="1:9" ht="15.75" thickBot="1">
      <c r="A105" s="164" t="s">
        <v>5</v>
      </c>
      <c r="B105" s="165"/>
      <c r="C105" s="165"/>
      <c r="D105" s="165"/>
      <c r="E105" s="165"/>
      <c r="F105" s="166"/>
      <c r="G105" s="113">
        <f>G47</f>
        <v>0</v>
      </c>
      <c r="H105" s="8"/>
      <c r="I105" s="36"/>
    </row>
    <row r="106" spans="1:9" ht="15.75" thickBot="1">
      <c r="A106" s="3"/>
      <c r="B106" s="3"/>
      <c r="C106" s="3"/>
      <c r="D106" s="3"/>
      <c r="E106" s="3"/>
      <c r="F106" s="3"/>
      <c r="G106" s="66"/>
      <c r="H106" s="3"/>
      <c r="I106" s="3"/>
    </row>
    <row r="107" spans="1:9" ht="15.75" thickBot="1">
      <c r="A107" s="164" t="s">
        <v>9</v>
      </c>
      <c r="B107" s="165"/>
      <c r="C107" s="165"/>
      <c r="D107" s="165"/>
      <c r="E107" s="165"/>
      <c r="F107" s="166"/>
      <c r="G107" s="113">
        <f>G66</f>
        <v>0</v>
      </c>
      <c r="H107" s="8"/>
      <c r="I107" s="36"/>
    </row>
    <row r="108" spans="1:9" ht="15.75" thickBot="1">
      <c r="A108" s="3"/>
      <c r="B108" s="3"/>
      <c r="C108" s="3"/>
      <c r="D108" s="3"/>
      <c r="E108" s="3"/>
      <c r="F108" s="3"/>
      <c r="G108" s="66"/>
      <c r="H108" s="3"/>
      <c r="I108" s="3"/>
    </row>
    <row r="109" spans="1:9" ht="15.75" thickBot="1">
      <c r="A109" s="164" t="s">
        <v>31</v>
      </c>
      <c r="B109" s="165"/>
      <c r="C109" s="165"/>
      <c r="D109" s="165"/>
      <c r="E109" s="165"/>
      <c r="F109" s="166"/>
      <c r="G109" s="113">
        <f>G100</f>
        <v>0</v>
      </c>
      <c r="H109" s="8"/>
      <c r="I109" s="36"/>
    </row>
    <row r="110" spans="1:9" ht="15.75" thickBot="1">
      <c r="A110" s="3"/>
      <c r="B110" s="3"/>
      <c r="C110" s="3"/>
      <c r="D110" s="3"/>
      <c r="E110" s="3"/>
      <c r="F110" s="3"/>
      <c r="G110" s="66"/>
      <c r="H110" s="3"/>
      <c r="I110" s="3"/>
    </row>
    <row r="111" spans="1:9" ht="15.75" thickBot="1">
      <c r="A111" s="164" t="s">
        <v>16</v>
      </c>
      <c r="B111" s="165"/>
      <c r="C111" s="165"/>
      <c r="D111" s="165"/>
      <c r="E111" s="165"/>
      <c r="F111" s="166"/>
      <c r="G111" s="113">
        <f>SUM(G105:G110)</f>
        <v>0</v>
      </c>
      <c r="H111" s="8"/>
      <c r="I111" s="36"/>
    </row>
    <row r="114" spans="1:7" s="23" customFormat="1" ht="15">
      <c r="A114" s="22" t="s">
        <v>17</v>
      </c>
      <c r="B114" s="139">
        <v>0</v>
      </c>
      <c r="C114" s="140"/>
      <c r="D114" s="141"/>
      <c r="F114" s="162" t="s">
        <v>18</v>
      </c>
      <c r="G114" s="163"/>
    </row>
    <row r="116" spans="2:9" ht="12.75">
      <c r="B116" s="12"/>
      <c r="E116" s="2"/>
      <c r="H116" s="2"/>
      <c r="I116" s="2"/>
    </row>
    <row r="117" spans="5:9" ht="13.5" thickBot="1">
      <c r="E117" s="13"/>
      <c r="F117" s="13"/>
      <c r="G117" s="13"/>
      <c r="H117" s="13"/>
      <c r="I117" s="13"/>
    </row>
  </sheetData>
  <sheetProtection/>
  <mergeCells count="102">
    <mergeCell ref="H71:I71"/>
    <mergeCell ref="A13:F13"/>
    <mergeCell ref="A15:F15"/>
    <mergeCell ref="A21:E21"/>
    <mergeCell ref="A29:E29"/>
    <mergeCell ref="A38:E38"/>
    <mergeCell ref="A40:E40"/>
    <mergeCell ref="A52:F52"/>
    <mergeCell ref="A57:F57"/>
    <mergeCell ref="A50:F50"/>
    <mergeCell ref="A41:F41"/>
    <mergeCell ref="A42:E42"/>
    <mergeCell ref="A58:F58"/>
    <mergeCell ref="A51:F51"/>
    <mergeCell ref="A56:E56"/>
    <mergeCell ref="A54:E54"/>
    <mergeCell ref="A82:F82"/>
    <mergeCell ref="A83:E83"/>
    <mergeCell ref="A62:F62"/>
    <mergeCell ref="A74:E74"/>
    <mergeCell ref="A66:F66"/>
    <mergeCell ref="A63:F63"/>
    <mergeCell ref="A76:F76"/>
    <mergeCell ref="A71:E71"/>
    <mergeCell ref="A64:E64"/>
    <mergeCell ref="A78:F78"/>
    <mergeCell ref="A79:F79"/>
    <mergeCell ref="A81:F81"/>
    <mergeCell ref="A80:E80"/>
    <mergeCell ref="A53:F53"/>
    <mergeCell ref="A77:E77"/>
    <mergeCell ref="A59:E59"/>
    <mergeCell ref="A60:F60"/>
    <mergeCell ref="A61:F61"/>
    <mergeCell ref="A75:F75"/>
    <mergeCell ref="A109:F109"/>
    <mergeCell ref="A93:F93"/>
    <mergeCell ref="A94:F94"/>
    <mergeCell ref="A99:E99"/>
    <mergeCell ref="A95:F95"/>
    <mergeCell ref="A96:F96"/>
    <mergeCell ref="A100:F100"/>
    <mergeCell ref="A1:I1"/>
    <mergeCell ref="A2:I2"/>
    <mergeCell ref="A11:I11"/>
    <mergeCell ref="E10:F10"/>
    <mergeCell ref="G10:I10"/>
    <mergeCell ref="A105:F105"/>
    <mergeCell ref="A98:F98"/>
    <mergeCell ref="A84:F84"/>
    <mergeCell ref="A85:F85"/>
    <mergeCell ref="A86:E86"/>
    <mergeCell ref="A27:F27"/>
    <mergeCell ref="A97:F97"/>
    <mergeCell ref="A103:F103"/>
    <mergeCell ref="A34:F34"/>
    <mergeCell ref="A49:I49"/>
    <mergeCell ref="A45:E45"/>
    <mergeCell ref="A89:F89"/>
    <mergeCell ref="A90:E90"/>
    <mergeCell ref="A91:F91"/>
    <mergeCell ref="A87:F87"/>
    <mergeCell ref="A16:F16"/>
    <mergeCell ref="A12:F12"/>
    <mergeCell ref="H12:I12"/>
    <mergeCell ref="H50:I50"/>
    <mergeCell ref="A30:F30"/>
    <mergeCell ref="A31:F31"/>
    <mergeCell ref="A43:F43"/>
    <mergeCell ref="A47:F47"/>
    <mergeCell ref="A44:F44"/>
    <mergeCell ref="A23:F23"/>
    <mergeCell ref="A33:F33"/>
    <mergeCell ref="A39:F39"/>
    <mergeCell ref="A36:B36"/>
    <mergeCell ref="F114:G114"/>
    <mergeCell ref="A111:F111"/>
    <mergeCell ref="A55:F55"/>
    <mergeCell ref="A72:F72"/>
    <mergeCell ref="A73:F73"/>
    <mergeCell ref="A70:I70"/>
    <mergeCell ref="A107:F107"/>
    <mergeCell ref="C6:I6"/>
    <mergeCell ref="B114:D114"/>
    <mergeCell ref="A88:E88"/>
    <mergeCell ref="C10:D10"/>
    <mergeCell ref="A28:F28"/>
    <mergeCell ref="A20:F20"/>
    <mergeCell ref="A18:F18"/>
    <mergeCell ref="A22:F22"/>
    <mergeCell ref="A25:F25"/>
    <mergeCell ref="A19:E19"/>
    <mergeCell ref="A9:I9"/>
    <mergeCell ref="A92:E92"/>
    <mergeCell ref="H94:I94"/>
    <mergeCell ref="C7:I7"/>
    <mergeCell ref="E8:I8"/>
    <mergeCell ref="C3:I3"/>
    <mergeCell ref="B4:E4"/>
    <mergeCell ref="G4:I4"/>
    <mergeCell ref="B5:C5"/>
    <mergeCell ref="E5:I5"/>
  </mergeCells>
  <printOptions/>
  <pageMargins left="0.7874015748031497" right="0.7086614173228347" top="0.1968503937007874" bottom="0.1968503937007874" header="0.31496062992125984" footer="0.31496062992125984"/>
  <pageSetup horizontalDpi="600" verticalDpi="600" orientation="portrait" paperSize="9"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Nunzio Fallico</dc:creator>
  <cp:keywords/>
  <dc:description/>
  <cp:lastModifiedBy>emanuele</cp:lastModifiedBy>
  <cp:lastPrinted>2018-03-17T20:24:47Z</cp:lastPrinted>
  <dcterms:created xsi:type="dcterms:W3CDTF">2003-10-05T08:15:33Z</dcterms:created>
  <dcterms:modified xsi:type="dcterms:W3CDTF">2024-02-27T19:26:43Z</dcterms:modified>
  <cp:category/>
  <cp:version/>
  <cp:contentType/>
  <cp:contentStatus/>
</cp:coreProperties>
</file>